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140" windowWidth="24240" windowHeight="13740" activeTab="2"/>
  </bookViews>
  <sheets>
    <sheet name="Liste Partitipants" sheetId="1" r:id="rId1"/>
    <sheet name="RESULTATS PAR MANCHE" sheetId="2" r:id="rId2"/>
    <sheet name="CLASSEMENT GENERAL" sheetId="3" r:id="rId3"/>
    <sheet name="GRILLE" sheetId="4" r:id="rId4"/>
  </sheets>
  <definedNames>
    <definedName name="_xlnm.Print_Area" localSheetId="2">'CLASSEMENT GENERAL'!$A$1:$Q$39</definedName>
  </definedNames>
  <calcPr fullCalcOnLoad="1"/>
</workbook>
</file>

<file path=xl/comments3.xml><?xml version="1.0" encoding="utf-8"?>
<comments xmlns="http://schemas.openxmlformats.org/spreadsheetml/2006/main">
  <authors>
    <author>ROJAS</author>
  </authors>
  <commentList>
    <comment ref="Q9" authorId="0">
      <text>
        <r>
          <rPr>
            <b/>
            <sz val="9"/>
            <color indexed="8"/>
            <rFont val="Tahoma"/>
            <family val="2"/>
          </rPr>
          <t xml:space="preserve">FFPSed:
</t>
        </r>
        <r>
          <rPr>
            <b/>
            <sz val="9"/>
            <color indexed="8"/>
            <rFont val="Tahoma"/>
            <family val="2"/>
          </rPr>
          <t xml:space="preserve">M = Montant
</t>
        </r>
        <r>
          <rPr>
            <b/>
            <sz val="9"/>
            <color indexed="8"/>
            <rFont val="Tahoma"/>
            <family val="2"/>
          </rPr>
          <t>R = Restant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D = Descendant
</t>
        </r>
        <r>
          <rPr>
            <b/>
            <sz val="9"/>
            <color indexed="8"/>
            <rFont val="Tahoma"/>
            <family val="2"/>
          </rPr>
          <t>A = Autre</t>
        </r>
      </text>
    </comment>
  </commentList>
</comments>
</file>

<file path=xl/sharedStrings.xml><?xml version="1.0" encoding="utf-8"?>
<sst xmlns="http://schemas.openxmlformats.org/spreadsheetml/2006/main" count="418" uniqueCount="133">
  <si>
    <t>1 ère Manche</t>
  </si>
  <si>
    <t>2 ème Manche</t>
  </si>
  <si>
    <t>3 ème Manche</t>
  </si>
  <si>
    <t>Poids</t>
  </si>
  <si>
    <t>Meilleure</t>
  </si>
  <si>
    <t>Total</t>
  </si>
  <si>
    <t>CLT</t>
  </si>
  <si>
    <t>T</t>
  </si>
  <si>
    <t>O</t>
  </si>
  <si>
    <t>S</t>
  </si>
  <si>
    <t>Nom &amp; Prénom</t>
  </si>
  <si>
    <t>CD</t>
  </si>
  <si>
    <t>TOS</t>
  </si>
  <si>
    <t>Clt</t>
  </si>
  <si>
    <t>Manche</t>
  </si>
  <si>
    <t>Points</t>
  </si>
  <si>
    <t>Général</t>
  </si>
  <si>
    <t>A</t>
  </si>
  <si>
    <t>Poids Total</t>
  </si>
  <si>
    <t>Moyenne Par Pêcheur</t>
  </si>
  <si>
    <t>FÉDÉRATION FRANÇAISE DES PÊCHES SPORTIVES</t>
  </si>
  <si>
    <t>Eau Douce</t>
  </si>
  <si>
    <t>MANCHE 1</t>
  </si>
  <si>
    <t>MANCHE 2</t>
  </si>
  <si>
    <t xml:space="preserve">     MANCHE 3</t>
  </si>
  <si>
    <t>Statut</t>
  </si>
  <si>
    <t>Nom et Prénom</t>
  </si>
  <si>
    <t>X01</t>
  </si>
  <si>
    <t>Z06</t>
  </si>
  <si>
    <t>Y08</t>
  </si>
  <si>
    <t>X02</t>
  </si>
  <si>
    <t>Y09</t>
  </si>
  <si>
    <t>Z07</t>
  </si>
  <si>
    <t>X03</t>
  </si>
  <si>
    <t>Y05</t>
  </si>
  <si>
    <t>Z09</t>
  </si>
  <si>
    <t>X04</t>
  </si>
  <si>
    <t>Z10</t>
  </si>
  <si>
    <t>X05</t>
  </si>
  <si>
    <t>Z01</t>
  </si>
  <si>
    <t>X06</t>
  </si>
  <si>
    <t>Y03</t>
  </si>
  <si>
    <t>X07</t>
  </si>
  <si>
    <t>Y04</t>
  </si>
  <si>
    <t>X08</t>
  </si>
  <si>
    <t>Z04</t>
  </si>
  <si>
    <t>Y02</t>
  </si>
  <si>
    <t>X09</t>
  </si>
  <si>
    <t>X10</t>
  </si>
  <si>
    <t>Y01</t>
  </si>
  <si>
    <t>Z08</t>
  </si>
  <si>
    <t>Z05</t>
  </si>
  <si>
    <t>Y06</t>
  </si>
  <si>
    <t>Z03</t>
  </si>
  <si>
    <t>Y07</t>
  </si>
  <si>
    <t>Z02</t>
  </si>
  <si>
    <t>Y10</t>
  </si>
  <si>
    <t>LAFFORT Serge</t>
  </si>
  <si>
    <t>86</t>
  </si>
  <si>
    <t>GONCALVES Alexandre</t>
  </si>
  <si>
    <t>33</t>
  </si>
  <si>
    <t>79</t>
  </si>
  <si>
    <t>MATHE Pascal</t>
  </si>
  <si>
    <t>23</t>
  </si>
  <si>
    <t>CLARCK Dominique</t>
  </si>
  <si>
    <t>DOUMERET Jean-François</t>
  </si>
  <si>
    <t>17</t>
  </si>
  <si>
    <t>SABOURAUD David</t>
  </si>
  <si>
    <t>16</t>
  </si>
  <si>
    <t>CLIVE Samuel</t>
  </si>
  <si>
    <t>ROTTIER Freddy</t>
  </si>
  <si>
    <t>CROCCEL David</t>
  </si>
  <si>
    <t>ARQUEY Vincent</t>
  </si>
  <si>
    <t>PINAUD Pierre</t>
  </si>
  <si>
    <t>DUFOUR Adrien</t>
  </si>
  <si>
    <t>TESTE Loïc</t>
  </si>
  <si>
    <t>ESCURE Pierre</t>
  </si>
  <si>
    <t>GRAFF Laurent</t>
  </si>
  <si>
    <t>GRANDJEAN Fabrice</t>
  </si>
  <si>
    <t>CHALUMEAU Georges</t>
  </si>
  <si>
    <t>87</t>
  </si>
  <si>
    <t>GRANGIER Maxime</t>
  </si>
  <si>
    <t>ARNOULT Remi</t>
  </si>
  <si>
    <t>47</t>
  </si>
  <si>
    <t>CADIX Sébastien</t>
  </si>
  <si>
    <t>COLOMBIES Michel</t>
  </si>
  <si>
    <t>OLLIVIER Jocelyn</t>
  </si>
  <si>
    <t>40</t>
  </si>
  <si>
    <t>COULEAU Nicolas</t>
  </si>
  <si>
    <t>ESCURAT Pierre</t>
  </si>
  <si>
    <t>LALONDRELLE Yves</t>
  </si>
  <si>
    <t>GENIAUX Damien</t>
  </si>
  <si>
    <t>MARAIS Antonin</t>
  </si>
  <si>
    <t>2023</t>
  </si>
  <si>
    <t>TESTE oïc</t>
  </si>
  <si>
    <t>X7</t>
  </si>
  <si>
    <t>Z1</t>
  </si>
  <si>
    <t>Y4</t>
  </si>
  <si>
    <t>CLACK Erwan</t>
  </si>
  <si>
    <t>X5</t>
  </si>
  <si>
    <t>Y8</t>
  </si>
  <si>
    <t>X4</t>
  </si>
  <si>
    <t>Z2</t>
  </si>
  <si>
    <t>Y1</t>
  </si>
  <si>
    <t>X6</t>
  </si>
  <si>
    <t>Z8</t>
  </si>
  <si>
    <t>Z5</t>
  </si>
  <si>
    <t>BENTO Marciano</t>
  </si>
  <si>
    <t>Y3</t>
  </si>
  <si>
    <t>X1</t>
  </si>
  <si>
    <t>Z6</t>
  </si>
  <si>
    <t>Y5</t>
  </si>
  <si>
    <t>X3</t>
  </si>
  <si>
    <t>Y6</t>
  </si>
  <si>
    <t>Z3</t>
  </si>
  <si>
    <t>X2</t>
  </si>
  <si>
    <t>Y9</t>
  </si>
  <si>
    <t>X8</t>
  </si>
  <si>
    <t>CADIX Sèbastien</t>
  </si>
  <si>
    <t>Y7</t>
  </si>
  <si>
    <t xml:space="preserve">X1 </t>
  </si>
  <si>
    <t>Z4</t>
  </si>
  <si>
    <t>Z9</t>
  </si>
  <si>
    <t>Y2</t>
  </si>
  <si>
    <t>BRIGAND Jacky</t>
  </si>
  <si>
    <t>X9</t>
  </si>
  <si>
    <t>Z7</t>
  </si>
  <si>
    <t>CLARCK Erwan</t>
  </si>
  <si>
    <t xml:space="preserve">Y1 </t>
  </si>
  <si>
    <t>R</t>
  </si>
  <si>
    <t>D</t>
  </si>
  <si>
    <t>Championnat de Nouvelle-Aquitaine R1 Feeder</t>
  </si>
  <si>
    <t>Mimizan (cd 40)   les 13,14 et 15 octobre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</si>
</sst>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59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10"/>
      <name val="Arial"/>
      <family val="2"/>
    </font>
    <font>
      <b/>
      <sz val="10"/>
      <color indexed="30"/>
      <name val="Arial"/>
      <family val="2"/>
    </font>
    <font>
      <sz val="18"/>
      <name val="Calibri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62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4" tint="-0.24997000396251678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98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20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28" xfId="0" applyFont="1" applyBorder="1" applyAlignment="1">
      <alignment/>
    </xf>
    <xf numFmtId="49" fontId="2" fillId="0" borderId="29" xfId="0" applyNumberFormat="1" applyFont="1" applyBorder="1" applyAlignment="1">
      <alignment horizontal="center"/>
    </xf>
    <xf numFmtId="1" fontId="2" fillId="2" borderId="30" xfId="0" applyNumberFormat="1" applyFont="1" applyFill="1" applyBorder="1" applyAlignment="1" applyProtection="1">
      <alignment/>
      <protection locked="0"/>
    </xf>
    <xf numFmtId="0" fontId="4" fillId="0" borderId="31" xfId="0" applyFont="1" applyBorder="1" applyAlignment="1">
      <alignment/>
    </xf>
    <xf numFmtId="1" fontId="2" fillId="0" borderId="32" xfId="0" applyNumberFormat="1" applyFont="1" applyBorder="1" applyAlignment="1">
      <alignment horizontal="center"/>
    </xf>
    <xf numFmtId="1" fontId="2" fillId="2" borderId="33" xfId="0" applyNumberFormat="1" applyFont="1" applyFill="1" applyBorder="1" applyAlignment="1" applyProtection="1">
      <alignment/>
      <protection locked="0"/>
    </xf>
    <xf numFmtId="1" fontId="2" fillId="2" borderId="30" xfId="0" applyNumberFormat="1" applyFont="1" applyFill="1" applyBorder="1" applyAlignment="1">
      <alignment/>
    </xf>
    <xf numFmtId="1" fontId="2" fillId="0" borderId="28" xfId="0" applyNumberFormat="1" applyFont="1" applyBorder="1" applyAlignment="1" applyProtection="1">
      <alignment/>
      <protection hidden="1"/>
    </xf>
    <xf numFmtId="1" fontId="2" fillId="0" borderId="34" xfId="0" applyNumberFormat="1" applyFont="1" applyBorder="1" applyAlignment="1" applyProtection="1">
      <alignment/>
      <protection hidden="1"/>
    </xf>
    <xf numFmtId="0" fontId="2" fillId="0" borderId="34" xfId="0" applyFont="1" applyBorder="1" applyAlignment="1" applyProtection="1">
      <alignment/>
      <protection hidden="1"/>
    </xf>
    <xf numFmtId="1" fontId="4" fillId="0" borderId="29" xfId="0" applyNumberFormat="1" applyFont="1" applyBorder="1" applyAlignment="1">
      <alignment/>
    </xf>
    <xf numFmtId="0" fontId="2" fillId="0" borderId="35" xfId="0" applyFont="1" applyBorder="1" applyAlignment="1">
      <alignment/>
    </xf>
    <xf numFmtId="49" fontId="2" fillId="0" borderId="36" xfId="0" applyNumberFormat="1" applyFont="1" applyBorder="1" applyAlignment="1">
      <alignment horizontal="center"/>
    </xf>
    <xf numFmtId="0" fontId="4" fillId="0" borderId="36" xfId="0" applyFont="1" applyBorder="1" applyAlignment="1">
      <alignment/>
    </xf>
    <xf numFmtId="1" fontId="2" fillId="0" borderId="35" xfId="0" applyNumberFormat="1" applyFont="1" applyBorder="1" applyAlignment="1">
      <alignment horizontal="center"/>
    </xf>
    <xf numFmtId="1" fontId="2" fillId="0" borderId="32" xfId="0" applyNumberFormat="1" applyFont="1" applyBorder="1" applyAlignment="1" applyProtection="1">
      <alignment/>
      <protection hidden="1"/>
    </xf>
    <xf numFmtId="1" fontId="2" fillId="0" borderId="37" xfId="0" applyNumberFormat="1" applyFont="1" applyBorder="1" applyAlignment="1" applyProtection="1">
      <alignment/>
      <protection hidden="1"/>
    </xf>
    <xf numFmtId="0" fontId="2" fillId="0" borderId="37" xfId="0" applyFont="1" applyBorder="1" applyAlignment="1" applyProtection="1">
      <alignment/>
      <protection hidden="1"/>
    </xf>
    <xf numFmtId="1" fontId="4" fillId="0" borderId="36" xfId="0" applyNumberFormat="1" applyFont="1" applyBorder="1" applyAlignment="1">
      <alignment/>
    </xf>
    <xf numFmtId="1" fontId="2" fillId="2" borderId="33" xfId="0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49" fontId="2" fillId="0" borderId="39" xfId="0" applyNumberFormat="1" applyFont="1" applyBorder="1" applyAlignment="1">
      <alignment horizontal="center"/>
    </xf>
    <xf numFmtId="0" fontId="4" fillId="0" borderId="39" xfId="0" applyFont="1" applyBorder="1" applyAlignment="1">
      <alignment/>
    </xf>
    <xf numFmtId="1" fontId="2" fillId="0" borderId="38" xfId="0" applyNumberFormat="1" applyFont="1" applyBorder="1" applyAlignment="1">
      <alignment horizontal="center"/>
    </xf>
    <xf numFmtId="1" fontId="2" fillId="0" borderId="40" xfId="0" applyNumberFormat="1" applyFont="1" applyBorder="1" applyAlignment="1" applyProtection="1">
      <alignment/>
      <protection hidden="1"/>
    </xf>
    <xf numFmtId="1" fontId="2" fillId="0" borderId="41" xfId="0" applyNumberFormat="1" applyFont="1" applyBorder="1" applyAlignment="1" applyProtection="1">
      <alignment/>
      <protection hidden="1"/>
    </xf>
    <xf numFmtId="0" fontId="2" fillId="0" borderId="41" xfId="0" applyFont="1" applyBorder="1" applyAlignment="1" applyProtection="1">
      <alignment/>
      <protection hidden="1"/>
    </xf>
    <xf numFmtId="1" fontId="4" fillId="0" borderId="39" xfId="0" applyNumberFormat="1" applyFont="1" applyBorder="1" applyAlignment="1">
      <alignment/>
    </xf>
    <xf numFmtId="1" fontId="2" fillId="0" borderId="35" xfId="0" applyNumberFormat="1" applyFont="1" applyBorder="1" applyAlignment="1" applyProtection="1">
      <alignment/>
      <protection hidden="1"/>
    </xf>
    <xf numFmtId="1" fontId="2" fillId="0" borderId="42" xfId="0" applyNumberFormat="1" applyFont="1" applyBorder="1" applyAlignment="1" applyProtection="1">
      <alignment/>
      <protection hidden="1"/>
    </xf>
    <xf numFmtId="0" fontId="2" fillId="0" borderId="42" xfId="0" applyFont="1" applyBorder="1" applyAlignment="1" applyProtection="1">
      <alignment/>
      <protection hidden="1"/>
    </xf>
    <xf numFmtId="0" fontId="2" fillId="0" borderId="32" xfId="0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/>
    </xf>
    <xf numFmtId="0" fontId="2" fillId="0" borderId="43" xfId="0" applyFont="1" applyBorder="1" applyAlignment="1">
      <alignment/>
    </xf>
    <xf numFmtId="49" fontId="2" fillId="0" borderId="44" xfId="0" applyNumberFormat="1" applyFont="1" applyBorder="1" applyAlignment="1">
      <alignment horizontal="center"/>
    </xf>
    <xf numFmtId="1" fontId="2" fillId="2" borderId="45" xfId="0" applyNumberFormat="1" applyFont="1" applyFill="1" applyBorder="1" applyAlignment="1" applyProtection="1">
      <alignment/>
      <protection locked="0"/>
    </xf>
    <xf numFmtId="0" fontId="4" fillId="0" borderId="44" xfId="0" applyFont="1" applyBorder="1" applyAlignment="1">
      <alignment/>
    </xf>
    <xf numFmtId="1" fontId="2" fillId="0" borderId="43" xfId="0" applyNumberFormat="1" applyFont="1" applyBorder="1" applyAlignment="1">
      <alignment horizontal="center"/>
    </xf>
    <xf numFmtId="1" fontId="2" fillId="2" borderId="45" xfId="0" applyNumberFormat="1" applyFont="1" applyFill="1" applyBorder="1" applyAlignment="1">
      <alignment/>
    </xf>
    <xf numFmtId="1" fontId="2" fillId="0" borderId="24" xfId="0" applyNumberFormat="1" applyFont="1" applyBorder="1" applyAlignment="1" applyProtection="1">
      <alignment/>
      <protection hidden="1"/>
    </xf>
    <xf numFmtId="1" fontId="2" fillId="0" borderId="25" xfId="0" applyNumberFormat="1" applyFont="1" applyBorder="1" applyAlignment="1" applyProtection="1">
      <alignment/>
      <protection hidden="1"/>
    </xf>
    <xf numFmtId="0" fontId="2" fillId="0" borderId="25" xfId="0" applyFont="1" applyBorder="1" applyAlignment="1" applyProtection="1">
      <alignment/>
      <protection hidden="1"/>
    </xf>
    <xf numFmtId="1" fontId="4" fillId="0" borderId="44" xfId="0" applyNumberFormat="1" applyFont="1" applyBorder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Continuous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Continuous" vertical="center"/>
    </xf>
    <xf numFmtId="49" fontId="52" fillId="33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Continuous"/>
    </xf>
    <xf numFmtId="0" fontId="3" fillId="0" borderId="14" xfId="0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1" fontId="3" fillId="0" borderId="47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" fontId="4" fillId="0" borderId="49" xfId="0" applyNumberFormat="1" applyFont="1" applyBorder="1" applyAlignment="1">
      <alignment/>
    </xf>
    <xf numFmtId="0" fontId="4" fillId="0" borderId="0" xfId="0" applyFont="1" applyAlignment="1" applyProtection="1">
      <alignment/>
      <protection locked="0"/>
    </xf>
    <xf numFmtId="1" fontId="4" fillId="0" borderId="50" xfId="0" applyNumberFormat="1" applyFont="1" applyBorder="1" applyAlignment="1">
      <alignment/>
    </xf>
    <xf numFmtId="0" fontId="2" fillId="0" borderId="35" xfId="0" applyFont="1" applyBorder="1" applyAlignment="1" applyProtection="1">
      <alignment/>
      <protection locked="0"/>
    </xf>
    <xf numFmtId="0" fontId="2" fillId="0" borderId="51" xfId="0" applyFont="1" applyBorder="1" applyAlignment="1" applyProtection="1">
      <alignment horizontal="center"/>
      <protection locked="0"/>
    </xf>
    <xf numFmtId="1" fontId="2" fillId="0" borderId="33" xfId="0" applyNumberFormat="1" applyFont="1" applyBorder="1" applyAlignment="1" applyProtection="1">
      <alignment/>
      <protection locked="0"/>
    </xf>
    <xf numFmtId="1" fontId="2" fillId="0" borderId="50" xfId="0" applyNumberFormat="1" applyFont="1" applyBorder="1" applyAlignment="1" applyProtection="1">
      <alignment/>
      <protection locked="0"/>
    </xf>
    <xf numFmtId="0" fontId="2" fillId="0" borderId="52" xfId="0" applyFont="1" applyBorder="1" applyAlignment="1" applyProtection="1">
      <alignment/>
      <protection locked="0"/>
    </xf>
    <xf numFmtId="1" fontId="4" fillId="0" borderId="53" xfId="0" applyNumberFormat="1" applyFont="1" applyBorder="1" applyAlignment="1">
      <alignment/>
    </xf>
    <xf numFmtId="1" fontId="2" fillId="0" borderId="42" xfId="0" applyNumberFormat="1" applyFont="1" applyBorder="1" applyAlignment="1" applyProtection="1">
      <alignment/>
      <protection locked="0"/>
    </xf>
    <xf numFmtId="0" fontId="53" fillId="0" borderId="50" xfId="0" applyFont="1" applyBorder="1" applyAlignment="1" applyProtection="1">
      <alignment horizontal="center" vertical="center"/>
      <protection locked="0"/>
    </xf>
    <xf numFmtId="1" fontId="4" fillId="0" borderId="54" xfId="0" applyNumberFormat="1" applyFont="1" applyBorder="1" applyAlignment="1">
      <alignment/>
    </xf>
    <xf numFmtId="1" fontId="5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30" fillId="0" borderId="42" xfId="0" applyFont="1" applyFill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49" fontId="55" fillId="0" borderId="46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2" fontId="2" fillId="0" borderId="0" xfId="0" applyNumberFormat="1" applyFont="1" applyAlignment="1">
      <alignment horizontal="center" vertical="center"/>
    </xf>
    <xf numFmtId="1" fontId="2" fillId="3" borderId="33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3" borderId="35" xfId="0" applyFont="1" applyFill="1" applyBorder="1" applyAlignment="1">
      <alignment/>
    </xf>
    <xf numFmtId="2" fontId="2" fillId="3" borderId="36" xfId="0" applyNumberFormat="1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/>
    </xf>
    <xf numFmtId="1" fontId="2" fillId="3" borderId="35" xfId="0" applyNumberFormat="1" applyFont="1" applyFill="1" applyBorder="1" applyAlignment="1">
      <alignment horizontal="center"/>
    </xf>
    <xf numFmtId="1" fontId="2" fillId="3" borderId="3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" fontId="2" fillId="3" borderId="32" xfId="0" applyNumberFormat="1" applyFont="1" applyFill="1" applyBorder="1" applyAlignment="1" applyProtection="1">
      <alignment/>
      <protection hidden="1"/>
    </xf>
    <xf numFmtId="1" fontId="2" fillId="3" borderId="37" xfId="0" applyNumberFormat="1" applyFont="1" applyFill="1" applyBorder="1" applyAlignment="1" applyProtection="1">
      <alignment/>
      <protection hidden="1"/>
    </xf>
    <xf numFmtId="0" fontId="2" fillId="3" borderId="37" xfId="0" applyFont="1" applyFill="1" applyBorder="1" applyAlignment="1" applyProtection="1">
      <alignment/>
      <protection hidden="1"/>
    </xf>
    <xf numFmtId="1" fontId="4" fillId="3" borderId="36" xfId="0" applyNumberFormat="1" applyFont="1" applyFill="1" applyBorder="1" applyAlignment="1">
      <alignment/>
    </xf>
    <xf numFmtId="1" fontId="2" fillId="3" borderId="30" xfId="0" applyNumberFormat="1" applyFont="1" applyFill="1" applyBorder="1" applyAlignment="1" applyProtection="1">
      <alignment/>
      <protection locked="0"/>
    </xf>
    <xf numFmtId="1" fontId="2" fillId="3" borderId="33" xfId="0" applyNumberFormat="1" applyFont="1" applyFill="1" applyBorder="1" applyAlignment="1">
      <alignment/>
    </xf>
    <xf numFmtId="1" fontId="2" fillId="3" borderId="35" xfId="0" applyNumberFormat="1" applyFont="1" applyFill="1" applyBorder="1" applyAlignment="1" applyProtection="1">
      <alignment/>
      <protection hidden="1"/>
    </xf>
    <xf numFmtId="1" fontId="2" fillId="3" borderId="42" xfId="0" applyNumberFormat="1" applyFont="1" applyFill="1" applyBorder="1" applyAlignment="1" applyProtection="1">
      <alignment/>
      <protection hidden="1"/>
    </xf>
    <xf numFmtId="0" fontId="2" fillId="3" borderId="42" xfId="0" applyFont="1" applyFill="1" applyBorder="1" applyAlignment="1" applyProtection="1">
      <alignment/>
      <protection hidden="1"/>
    </xf>
    <xf numFmtId="1" fontId="4" fillId="11" borderId="50" xfId="0" applyNumberFormat="1" applyFont="1" applyFill="1" applyBorder="1" applyAlignment="1">
      <alignment/>
    </xf>
    <xf numFmtId="0" fontId="2" fillId="11" borderId="35" xfId="0" applyFont="1" applyFill="1" applyBorder="1" applyAlignment="1">
      <alignment/>
    </xf>
    <xf numFmtId="49" fontId="2" fillId="11" borderId="36" xfId="0" applyNumberFormat="1" applyFont="1" applyFill="1" applyBorder="1" applyAlignment="1">
      <alignment horizontal="center"/>
    </xf>
    <xf numFmtId="1" fontId="4" fillId="11" borderId="53" xfId="0" applyNumberFormat="1" applyFont="1" applyFill="1" applyBorder="1" applyAlignment="1">
      <alignment/>
    </xf>
    <xf numFmtId="0" fontId="2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vertical="center"/>
    </xf>
    <xf numFmtId="2" fontId="2" fillId="34" borderId="0" xfId="0" applyNumberFormat="1" applyFont="1" applyFill="1" applyAlignment="1">
      <alignment horizontal="center" vertical="center"/>
    </xf>
    <xf numFmtId="2" fontId="2" fillId="34" borderId="0" xfId="0" applyNumberFormat="1" applyFont="1" applyFill="1" applyAlignment="1" applyProtection="1">
      <alignment/>
      <protection hidden="1"/>
    </xf>
    <xf numFmtId="0" fontId="0" fillId="34" borderId="0" xfId="0" applyFill="1" applyAlignment="1">
      <alignment horizontal="center" vertical="center"/>
    </xf>
    <xf numFmtId="1" fontId="4" fillId="34" borderId="53" xfId="0" applyNumberFormat="1" applyFont="1" applyFill="1" applyBorder="1" applyAlignment="1">
      <alignment/>
    </xf>
    <xf numFmtId="0" fontId="2" fillId="34" borderId="35" xfId="0" applyFont="1" applyFill="1" applyBorder="1" applyAlignment="1" applyProtection="1">
      <alignment/>
      <protection locked="0"/>
    </xf>
    <xf numFmtId="0" fontId="2" fillId="34" borderId="51" xfId="0" applyFont="1" applyFill="1" applyBorder="1" applyAlignment="1" applyProtection="1">
      <alignment horizontal="center"/>
      <protection locked="0"/>
    </xf>
    <xf numFmtId="0" fontId="2" fillId="34" borderId="35" xfId="0" applyFont="1" applyFill="1" applyBorder="1" applyAlignment="1" applyProtection="1">
      <alignment horizontal="center" vertical="center"/>
      <protection locked="0"/>
    </xf>
    <xf numFmtId="0" fontId="2" fillId="34" borderId="42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1" fontId="2" fillId="34" borderId="33" xfId="0" applyNumberFormat="1" applyFont="1" applyFill="1" applyBorder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1" fontId="2" fillId="34" borderId="50" xfId="0" applyNumberFormat="1" applyFont="1" applyFill="1" applyBorder="1" applyAlignment="1" applyProtection="1">
      <alignment/>
      <protection locked="0"/>
    </xf>
    <xf numFmtId="0" fontId="2" fillId="34" borderId="52" xfId="0" applyFont="1" applyFill="1" applyBorder="1" applyAlignment="1" applyProtection="1">
      <alignment/>
      <protection locked="0"/>
    </xf>
    <xf numFmtId="1" fontId="4" fillId="34" borderId="50" xfId="0" applyNumberFormat="1" applyFont="1" applyFill="1" applyBorder="1" applyAlignment="1">
      <alignment/>
    </xf>
    <xf numFmtId="1" fontId="4" fillId="34" borderId="49" xfId="0" applyNumberFormat="1" applyFont="1" applyFill="1" applyBorder="1" applyAlignment="1">
      <alignment/>
    </xf>
    <xf numFmtId="0" fontId="2" fillId="34" borderId="28" xfId="0" applyFont="1" applyFill="1" applyBorder="1" applyAlignment="1" applyProtection="1">
      <alignment/>
      <protection locked="0"/>
    </xf>
    <xf numFmtId="0" fontId="2" fillId="34" borderId="56" xfId="0" applyFont="1" applyFill="1" applyBorder="1" applyAlignment="1" applyProtection="1">
      <alignment horizontal="center"/>
      <protection locked="0"/>
    </xf>
    <xf numFmtId="0" fontId="2" fillId="34" borderId="28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29" xfId="0" applyFont="1" applyFill="1" applyBorder="1" applyAlignment="1" applyProtection="1">
      <alignment horizontal="center" vertical="center"/>
      <protection locked="0"/>
    </xf>
    <xf numFmtId="1" fontId="2" fillId="34" borderId="57" xfId="0" applyNumberFormat="1" applyFont="1" applyFill="1" applyBorder="1" applyAlignment="1" applyProtection="1">
      <alignment/>
      <protection locked="0"/>
    </xf>
    <xf numFmtId="1" fontId="2" fillId="34" borderId="49" xfId="0" applyNumberFormat="1" applyFont="1" applyFill="1" applyBorder="1" applyAlignment="1" applyProtection="1">
      <alignment/>
      <protection locked="0"/>
    </xf>
    <xf numFmtId="0" fontId="2" fillId="34" borderId="58" xfId="0" applyFont="1" applyFill="1" applyBorder="1" applyAlignment="1" applyProtection="1">
      <alignment/>
      <protection locked="0"/>
    </xf>
    <xf numFmtId="0" fontId="56" fillId="34" borderId="49" xfId="0" applyFont="1" applyFill="1" applyBorder="1" applyAlignment="1" applyProtection="1">
      <alignment horizontal="center" vertical="center"/>
      <protection locked="0"/>
    </xf>
    <xf numFmtId="0" fontId="56" fillId="34" borderId="50" xfId="0" applyFont="1" applyFill="1" applyBorder="1" applyAlignment="1" applyProtection="1">
      <alignment horizontal="center" vertical="center"/>
      <protection locked="0"/>
    </xf>
    <xf numFmtId="1" fontId="2" fillId="34" borderId="42" xfId="0" applyNumberFormat="1" applyFont="1" applyFill="1" applyBorder="1" applyAlignment="1" applyProtection="1">
      <alignment/>
      <protection locked="0"/>
    </xf>
    <xf numFmtId="0" fontId="53" fillId="34" borderId="5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34" borderId="29" xfId="0" applyFont="1" applyFill="1" applyBorder="1" applyAlignment="1" applyProtection="1">
      <alignment horizontal="center"/>
      <protection locked="0"/>
    </xf>
    <xf numFmtId="0" fontId="4" fillId="34" borderId="36" xfId="0" applyFont="1" applyFill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57" fillId="0" borderId="19" xfId="0" applyNumberFormat="1" applyFont="1" applyBorder="1" applyAlignment="1">
      <alignment horizontal="center" vertical="center"/>
    </xf>
    <xf numFmtId="49" fontId="57" fillId="0" borderId="27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7">
    <dxf>
      <font>
        <b/>
        <i val="0"/>
        <name val="Cambria"/>
        <color rgb="FFFF9900"/>
      </font>
    </dxf>
    <dxf>
      <font>
        <b/>
        <i val="0"/>
        <name val="Cambria"/>
        <color rgb="FF0070C0"/>
      </font>
    </dxf>
    <dxf>
      <font>
        <b/>
        <i val="0"/>
        <name val="Cambria"/>
        <color rgb="FF6600FF"/>
      </font>
    </dxf>
    <dxf>
      <font>
        <b/>
        <i val="0"/>
        <color rgb="FF6600FF"/>
      </font>
      <border/>
    </dxf>
    <dxf>
      <font>
        <b/>
        <i val="0"/>
        <color rgb="FF0070C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47625</xdr:rowOff>
    </xdr:from>
    <xdr:to>
      <xdr:col>2</xdr:col>
      <xdr:colOff>142875</xdr:colOff>
      <xdr:row>5</xdr:row>
      <xdr:rowOff>161925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7625"/>
          <a:ext cx="12668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4"/>
  <sheetViews>
    <sheetView zoomScale="120" zoomScaleNormal="120" zoomScalePageLayoutView="0" workbookViewId="0" topLeftCell="A22">
      <selection activeCell="G26" sqref="G26"/>
    </sheetView>
  </sheetViews>
  <sheetFormatPr defaultColWidth="11.00390625" defaultRowHeight="15.75"/>
  <cols>
    <col min="1" max="1" width="5.875" style="0" customWidth="1"/>
    <col min="2" max="2" width="27.375" style="0" customWidth="1"/>
  </cols>
  <sheetData>
    <row r="3" spans="2:3" ht="16.5" thickBot="1">
      <c r="B3" s="6"/>
      <c r="C3" s="7"/>
    </row>
    <row r="4" spans="2:3" ht="16.5" thickBot="1">
      <c r="B4" s="110" t="s">
        <v>10</v>
      </c>
      <c r="C4" s="111" t="s">
        <v>11</v>
      </c>
    </row>
    <row r="5" spans="1:3" ht="15.75">
      <c r="A5" s="94">
        <v>1</v>
      </c>
      <c r="B5" s="29" t="s">
        <v>57</v>
      </c>
      <c r="C5" s="30" t="s">
        <v>58</v>
      </c>
    </row>
    <row r="6" spans="1:3" ht="15.75">
      <c r="A6" s="96">
        <v>2</v>
      </c>
      <c r="B6" s="40" t="s">
        <v>59</v>
      </c>
      <c r="C6" s="41" t="s">
        <v>60</v>
      </c>
    </row>
    <row r="7" spans="1:3" ht="15.75">
      <c r="A7" s="102">
        <v>3</v>
      </c>
      <c r="B7" s="40" t="s">
        <v>62</v>
      </c>
      <c r="C7" s="41" t="s">
        <v>61</v>
      </c>
    </row>
    <row r="8" spans="1:3" ht="15.75">
      <c r="A8" s="96">
        <v>4</v>
      </c>
      <c r="B8" s="40" t="s">
        <v>124</v>
      </c>
      <c r="C8" s="41" t="s">
        <v>63</v>
      </c>
    </row>
    <row r="9" spans="1:3" ht="15.75">
      <c r="A9" s="102">
        <v>5</v>
      </c>
      <c r="B9" s="40" t="s">
        <v>64</v>
      </c>
      <c r="C9" s="41" t="s">
        <v>63</v>
      </c>
    </row>
    <row r="10" spans="1:3" ht="15.75">
      <c r="A10" s="96">
        <v>6</v>
      </c>
      <c r="B10" s="40" t="s">
        <v>65</v>
      </c>
      <c r="C10" s="41" t="s">
        <v>66</v>
      </c>
    </row>
    <row r="11" spans="1:3" ht="15.75">
      <c r="A11" s="102">
        <v>7</v>
      </c>
      <c r="B11" s="40" t="s">
        <v>67</v>
      </c>
      <c r="C11" s="41" t="s">
        <v>68</v>
      </c>
    </row>
    <row r="12" spans="1:3" ht="15.75">
      <c r="A12" s="96">
        <v>8</v>
      </c>
      <c r="B12" s="40" t="s">
        <v>69</v>
      </c>
      <c r="C12" s="41" t="s">
        <v>68</v>
      </c>
    </row>
    <row r="13" spans="1:3" ht="15.75">
      <c r="A13" s="102">
        <v>9</v>
      </c>
      <c r="B13" s="40" t="s">
        <v>70</v>
      </c>
      <c r="C13" s="41" t="s">
        <v>66</v>
      </c>
    </row>
    <row r="14" spans="1:3" ht="15.75">
      <c r="A14" s="151">
        <v>10</v>
      </c>
      <c r="B14" s="152" t="s">
        <v>71</v>
      </c>
      <c r="C14" s="153" t="s">
        <v>60</v>
      </c>
    </row>
    <row r="15" spans="1:3" ht="15.75">
      <c r="A15" s="102">
        <v>11</v>
      </c>
      <c r="B15" s="40" t="s">
        <v>72</v>
      </c>
      <c r="C15" s="41" t="s">
        <v>63</v>
      </c>
    </row>
    <row r="16" spans="1:3" ht="15.75">
      <c r="A16" s="96">
        <v>12</v>
      </c>
      <c r="B16" s="40" t="s">
        <v>73</v>
      </c>
      <c r="C16" s="41" t="s">
        <v>63</v>
      </c>
    </row>
    <row r="17" spans="1:3" ht="15.75">
      <c r="A17" s="102">
        <v>13</v>
      </c>
      <c r="B17" s="40" t="s">
        <v>74</v>
      </c>
      <c r="C17" s="41" t="s">
        <v>63</v>
      </c>
    </row>
    <row r="18" spans="1:3" ht="15.75">
      <c r="A18" s="96">
        <v>14</v>
      </c>
      <c r="B18" s="40" t="s">
        <v>75</v>
      </c>
      <c r="C18" s="41" t="s">
        <v>63</v>
      </c>
    </row>
    <row r="19" spans="1:3" ht="15.75">
      <c r="A19" s="102">
        <v>15</v>
      </c>
      <c r="B19" s="40" t="s">
        <v>76</v>
      </c>
      <c r="C19" s="41" t="s">
        <v>63</v>
      </c>
    </row>
    <row r="20" spans="1:3" ht="15.75">
      <c r="A20" s="96">
        <v>16</v>
      </c>
      <c r="B20" s="40" t="s">
        <v>77</v>
      </c>
      <c r="C20" s="41" t="s">
        <v>63</v>
      </c>
    </row>
    <row r="21" spans="1:3" ht="15.75">
      <c r="A21" s="102">
        <v>17</v>
      </c>
      <c r="B21" s="40" t="s">
        <v>78</v>
      </c>
      <c r="C21" s="41" t="s">
        <v>63</v>
      </c>
    </row>
    <row r="22" spans="1:3" ht="15.75">
      <c r="A22" s="151">
        <v>18</v>
      </c>
      <c r="B22" s="152" t="s">
        <v>79</v>
      </c>
      <c r="C22" s="153" t="s">
        <v>80</v>
      </c>
    </row>
    <row r="23" spans="1:3" ht="15.75">
      <c r="A23" s="102">
        <v>19</v>
      </c>
      <c r="B23" s="40" t="s">
        <v>81</v>
      </c>
      <c r="C23" s="41" t="s">
        <v>63</v>
      </c>
    </row>
    <row r="24" spans="1:3" ht="15.75">
      <c r="A24" s="96">
        <v>20</v>
      </c>
      <c r="B24" s="49" t="s">
        <v>127</v>
      </c>
      <c r="C24" s="50" t="s">
        <v>63</v>
      </c>
    </row>
    <row r="25" spans="1:3" ht="15.75">
      <c r="A25" s="154">
        <v>21</v>
      </c>
      <c r="B25" s="152" t="s">
        <v>82</v>
      </c>
      <c r="C25" s="153" t="s">
        <v>83</v>
      </c>
    </row>
    <row r="26" spans="1:3" ht="15.75">
      <c r="A26" s="96">
        <v>22</v>
      </c>
      <c r="B26" s="40" t="s">
        <v>84</v>
      </c>
      <c r="C26" s="41" t="s">
        <v>60</v>
      </c>
    </row>
    <row r="27" spans="1:3" ht="15.75">
      <c r="A27" s="102">
        <v>23</v>
      </c>
      <c r="B27" s="60" t="s">
        <v>85</v>
      </c>
      <c r="C27" s="61" t="s">
        <v>60</v>
      </c>
    </row>
    <row r="28" spans="1:3" ht="15.75">
      <c r="A28" s="151">
        <v>24</v>
      </c>
      <c r="B28" s="152" t="s">
        <v>86</v>
      </c>
      <c r="C28" s="153" t="s">
        <v>87</v>
      </c>
    </row>
    <row r="29" spans="1:3" ht="15.75">
      <c r="A29" s="102">
        <v>25</v>
      </c>
      <c r="B29" s="40" t="s">
        <v>88</v>
      </c>
      <c r="C29" s="41" t="s">
        <v>83</v>
      </c>
    </row>
    <row r="30" spans="1:3" ht="15.75">
      <c r="A30" s="96">
        <v>26</v>
      </c>
      <c r="B30" s="40" t="s">
        <v>89</v>
      </c>
      <c r="C30" s="41" t="s">
        <v>87</v>
      </c>
    </row>
    <row r="31" spans="1:3" ht="15.75">
      <c r="A31" s="102">
        <v>27</v>
      </c>
      <c r="B31" s="40" t="s">
        <v>107</v>
      </c>
      <c r="C31" s="41" t="s">
        <v>60</v>
      </c>
    </row>
    <row r="32" spans="1:3" ht="15.75">
      <c r="A32" s="96">
        <v>28</v>
      </c>
      <c r="B32" s="40" t="s">
        <v>90</v>
      </c>
      <c r="C32" s="41" t="s">
        <v>87</v>
      </c>
    </row>
    <row r="33" spans="1:3" ht="15.75">
      <c r="A33" s="102">
        <v>29</v>
      </c>
      <c r="B33" s="40" t="s">
        <v>91</v>
      </c>
      <c r="C33" s="41" t="s">
        <v>63</v>
      </c>
    </row>
    <row r="34" spans="1:3" ht="16.5" thickBot="1">
      <c r="A34" s="105">
        <v>30</v>
      </c>
      <c r="B34" s="63" t="s">
        <v>92</v>
      </c>
      <c r="C34" s="64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T44" sqref="T44"/>
    </sheetView>
  </sheetViews>
  <sheetFormatPr defaultColWidth="11.00390625" defaultRowHeight="15.75"/>
  <cols>
    <col min="1" max="1" width="35.875" style="0" customWidth="1"/>
    <col min="2" max="2" width="7.875" style="0" customWidth="1"/>
    <col min="3" max="4" width="7.625" style="0" customWidth="1"/>
    <col min="5" max="5" width="5.625" style="0" customWidth="1"/>
    <col min="6" max="7" width="7.625" style="0" customWidth="1"/>
    <col min="8" max="8" width="5.625" style="0" customWidth="1"/>
    <col min="9" max="10" width="7.625" style="0" customWidth="1"/>
    <col min="11" max="11" width="5.625" style="0" customWidth="1"/>
    <col min="13" max="16" width="7.875" style="0" customWidth="1"/>
  </cols>
  <sheetData>
    <row r="1" spans="1:19" ht="16.5" thickBot="1">
      <c r="A1" s="1"/>
      <c r="B1" s="2"/>
      <c r="C1" s="3"/>
      <c r="D1" s="4"/>
      <c r="E1" s="1"/>
      <c r="F1" s="5"/>
      <c r="G1" s="4"/>
      <c r="H1" s="1"/>
      <c r="I1" s="5"/>
      <c r="J1" s="4"/>
      <c r="K1" s="1"/>
      <c r="L1" s="1"/>
      <c r="M1" s="4"/>
      <c r="N1" s="4"/>
      <c r="O1" s="1"/>
      <c r="P1" s="4"/>
      <c r="Q1" s="1"/>
      <c r="R1" s="1"/>
      <c r="S1" s="1"/>
    </row>
    <row r="2" spans="1:19" ht="16.5" thickBot="1">
      <c r="A2" s="6"/>
      <c r="B2" s="7"/>
      <c r="C2" s="8" t="s">
        <v>0</v>
      </c>
      <c r="D2" s="9"/>
      <c r="E2" s="10"/>
      <c r="F2" s="11" t="s">
        <v>1</v>
      </c>
      <c r="G2" s="12"/>
      <c r="H2" s="13"/>
      <c r="I2" s="11" t="s">
        <v>2</v>
      </c>
      <c r="J2" s="12"/>
      <c r="K2" s="13"/>
      <c r="L2" s="129"/>
      <c r="M2" s="14" t="s">
        <v>3</v>
      </c>
      <c r="N2" s="15" t="s">
        <v>4</v>
      </c>
      <c r="O2" s="16" t="s">
        <v>5</v>
      </c>
      <c r="P2" s="17" t="s">
        <v>6</v>
      </c>
      <c r="Q2" s="6"/>
      <c r="R2" s="6"/>
      <c r="S2" s="6"/>
    </row>
    <row r="3" spans="1:19" ht="16.5" thickBot="1">
      <c r="A3" s="113" t="s">
        <v>10</v>
      </c>
      <c r="B3" s="114" t="s">
        <v>11</v>
      </c>
      <c r="C3" s="19" t="s">
        <v>12</v>
      </c>
      <c r="D3" s="20" t="s">
        <v>3</v>
      </c>
      <c r="E3" s="21" t="s">
        <v>13</v>
      </c>
      <c r="F3" s="22" t="s">
        <v>12</v>
      </c>
      <c r="G3" s="23" t="s">
        <v>3</v>
      </c>
      <c r="H3" s="21" t="s">
        <v>13</v>
      </c>
      <c r="I3" s="22" t="s">
        <v>12</v>
      </c>
      <c r="J3" s="23" t="s">
        <v>3</v>
      </c>
      <c r="K3" s="21" t="s">
        <v>13</v>
      </c>
      <c r="L3" s="129"/>
      <c r="M3" s="24" t="s">
        <v>5</v>
      </c>
      <c r="N3" s="25" t="s">
        <v>14</v>
      </c>
      <c r="O3" s="26" t="s">
        <v>15</v>
      </c>
      <c r="P3" s="27" t="s">
        <v>16</v>
      </c>
      <c r="Q3" s="6"/>
      <c r="R3" s="28"/>
      <c r="S3" s="28"/>
    </row>
    <row r="4" spans="1:19" ht="15.75">
      <c r="A4" s="29" t="str">
        <f>'Liste Partitipants'!B5</f>
        <v>LAFFORT Serge</v>
      </c>
      <c r="B4" s="112" t="str">
        <f>'Liste Partitipants'!C5</f>
        <v>86</v>
      </c>
      <c r="C4" s="131" t="s">
        <v>109</v>
      </c>
      <c r="D4" s="31">
        <v>5302</v>
      </c>
      <c r="E4" s="32">
        <v>3</v>
      </c>
      <c r="F4" s="33" t="s">
        <v>110</v>
      </c>
      <c r="G4" s="34">
        <v>2751</v>
      </c>
      <c r="H4" s="32">
        <v>3</v>
      </c>
      <c r="I4" s="33" t="s">
        <v>100</v>
      </c>
      <c r="J4" s="35">
        <v>6653</v>
      </c>
      <c r="K4" s="32">
        <v>4</v>
      </c>
      <c r="L4" s="130"/>
      <c r="M4" s="36">
        <f>D4+G4+J4</f>
        <v>14706</v>
      </c>
      <c r="N4" s="37">
        <f>J4</f>
        <v>6653</v>
      </c>
      <c r="O4" s="38">
        <f>E4+H4+K4</f>
        <v>10</v>
      </c>
      <c r="P4" s="39">
        <v>7</v>
      </c>
      <c r="Q4" s="1"/>
      <c r="R4" s="1"/>
      <c r="S4" s="4"/>
    </row>
    <row r="5" spans="1:19" ht="15.75">
      <c r="A5" s="40" t="str">
        <f>'Liste Partitipants'!B6</f>
        <v>GONCALVES Alexandre</v>
      </c>
      <c r="B5" s="115" t="str">
        <f>'Liste Partitipants'!C6</f>
        <v>33</v>
      </c>
      <c r="C5" s="132" t="s">
        <v>105</v>
      </c>
      <c r="D5" s="34">
        <v>1732</v>
      </c>
      <c r="E5" s="42">
        <v>5</v>
      </c>
      <c r="F5" s="43" t="s">
        <v>97</v>
      </c>
      <c r="G5" s="34">
        <v>3931</v>
      </c>
      <c r="H5" s="42">
        <v>4</v>
      </c>
      <c r="I5" s="43" t="s">
        <v>115</v>
      </c>
      <c r="J5" s="35">
        <v>6094</v>
      </c>
      <c r="K5" s="42">
        <v>2</v>
      </c>
      <c r="L5" s="130"/>
      <c r="M5" s="44">
        <f aca="true" t="shared" si="0" ref="M5:M33">D5+G5+J5</f>
        <v>11757</v>
      </c>
      <c r="N5" s="45">
        <f>J5</f>
        <v>6094</v>
      </c>
      <c r="O5" s="46">
        <f aca="true" t="shared" si="1" ref="O5:O33">E5+H5+K5</f>
        <v>11</v>
      </c>
      <c r="P5" s="47">
        <v>10</v>
      </c>
      <c r="Q5" s="1"/>
      <c r="R5" s="1"/>
      <c r="S5" s="4"/>
    </row>
    <row r="6" spans="1:19" ht="15.75">
      <c r="A6" s="40" t="str">
        <f>'Liste Partitipants'!B7</f>
        <v>MATHE Pascal</v>
      </c>
      <c r="B6" s="115" t="str">
        <f>'Liste Partitipants'!C7</f>
        <v>79</v>
      </c>
      <c r="C6" s="132" t="s">
        <v>125</v>
      </c>
      <c r="D6" s="31">
        <v>4516</v>
      </c>
      <c r="E6" s="42">
        <v>4</v>
      </c>
      <c r="F6" s="43" t="s">
        <v>123</v>
      </c>
      <c r="G6" s="34">
        <v>2328</v>
      </c>
      <c r="H6" s="42">
        <v>8</v>
      </c>
      <c r="I6" s="43" t="s">
        <v>110</v>
      </c>
      <c r="J6" s="48">
        <v>1173</v>
      </c>
      <c r="K6" s="42">
        <v>6.5</v>
      </c>
      <c r="L6" s="130"/>
      <c r="M6" s="44">
        <f t="shared" si="0"/>
        <v>8017</v>
      </c>
      <c r="N6" s="45">
        <f>D6</f>
        <v>4516</v>
      </c>
      <c r="O6" s="46">
        <f t="shared" si="1"/>
        <v>18.5</v>
      </c>
      <c r="P6" s="47">
        <v>21</v>
      </c>
      <c r="Q6" s="1"/>
      <c r="R6" s="1"/>
      <c r="S6" s="4"/>
    </row>
    <row r="7" spans="1:19" ht="15.75">
      <c r="A7" s="40" t="str">
        <f>'Liste Partitipants'!B8</f>
        <v>BRIGAND Jacky</v>
      </c>
      <c r="B7" s="115" t="str">
        <f>'Liste Partitipants'!C8</f>
        <v>23</v>
      </c>
      <c r="C7" s="132" t="s">
        <v>108</v>
      </c>
      <c r="D7" s="34">
        <v>10270</v>
      </c>
      <c r="E7" s="42">
        <v>3</v>
      </c>
      <c r="F7" s="43" t="s">
        <v>106</v>
      </c>
      <c r="G7" s="34">
        <v>858</v>
      </c>
      <c r="H7" s="42">
        <v>7</v>
      </c>
      <c r="I7" s="43" t="s">
        <v>125</v>
      </c>
      <c r="J7" s="35">
        <v>2481</v>
      </c>
      <c r="K7" s="42">
        <v>6</v>
      </c>
      <c r="L7" s="130"/>
      <c r="M7" s="44">
        <f t="shared" si="0"/>
        <v>13609</v>
      </c>
      <c r="N7" s="45">
        <f>D7</f>
        <v>10270</v>
      </c>
      <c r="O7" s="46">
        <f t="shared" si="1"/>
        <v>16</v>
      </c>
      <c r="P7" s="47">
        <v>17</v>
      </c>
      <c r="Q7" s="1"/>
      <c r="R7" s="1"/>
      <c r="S7" s="4"/>
    </row>
    <row r="8" spans="1:19" ht="15.75">
      <c r="A8" s="40" t="str">
        <f>'Liste Partitipants'!B9</f>
        <v>CLARCK Dominique</v>
      </c>
      <c r="B8" s="115" t="str">
        <f>'Liste Partitipants'!C9</f>
        <v>23</v>
      </c>
      <c r="C8" s="132" t="s">
        <v>102</v>
      </c>
      <c r="D8" s="31">
        <v>2566</v>
      </c>
      <c r="E8" s="42">
        <v>3</v>
      </c>
      <c r="F8" s="43" t="s">
        <v>125</v>
      </c>
      <c r="G8" s="34">
        <v>3470</v>
      </c>
      <c r="H8" s="42">
        <v>8</v>
      </c>
      <c r="I8" s="43" t="s">
        <v>119</v>
      </c>
      <c r="J8" s="48">
        <v>4426</v>
      </c>
      <c r="K8" s="42">
        <v>7</v>
      </c>
      <c r="L8" s="130"/>
      <c r="M8" s="44">
        <f t="shared" si="0"/>
        <v>10462</v>
      </c>
      <c r="N8" s="45">
        <f>J8</f>
        <v>4426</v>
      </c>
      <c r="O8" s="46">
        <f t="shared" si="1"/>
        <v>18</v>
      </c>
      <c r="P8" s="47">
        <v>20</v>
      </c>
      <c r="Q8" s="1"/>
      <c r="R8" s="1"/>
      <c r="S8" s="4"/>
    </row>
    <row r="9" spans="1:19" ht="15.75">
      <c r="A9" s="40" t="str">
        <f>'Liste Partitipants'!B10</f>
        <v>DOUMERET Jean-François</v>
      </c>
      <c r="B9" s="115" t="str">
        <f>'Liste Partitipants'!C10</f>
        <v>17</v>
      </c>
      <c r="C9" s="132" t="s">
        <v>121</v>
      </c>
      <c r="D9" s="34">
        <v>388</v>
      </c>
      <c r="E9" s="42">
        <v>8.1</v>
      </c>
      <c r="F9" s="43" t="s">
        <v>56</v>
      </c>
      <c r="G9" s="34">
        <v>4927</v>
      </c>
      <c r="H9" s="42">
        <v>3</v>
      </c>
      <c r="I9" s="43" t="s">
        <v>99</v>
      </c>
      <c r="J9" s="35">
        <v>2311</v>
      </c>
      <c r="K9" s="42">
        <v>8</v>
      </c>
      <c r="L9" s="130"/>
      <c r="M9" s="44">
        <f t="shared" si="0"/>
        <v>7626</v>
      </c>
      <c r="N9" s="45">
        <f>G9</f>
        <v>4927</v>
      </c>
      <c r="O9" s="46">
        <f t="shared" si="1"/>
        <v>19.1</v>
      </c>
      <c r="P9" s="47">
        <v>22</v>
      </c>
      <c r="Q9" s="1"/>
      <c r="R9" s="1"/>
      <c r="S9" s="4"/>
    </row>
    <row r="10" spans="1:19" ht="15.75">
      <c r="A10" s="40" t="str">
        <f>'Liste Partitipants'!B11</f>
        <v>SABOURAUD David</v>
      </c>
      <c r="B10" s="115" t="str">
        <f>'Liste Partitipants'!C11</f>
        <v>16</v>
      </c>
      <c r="C10" s="132" t="s">
        <v>126</v>
      </c>
      <c r="D10" s="31">
        <v>922</v>
      </c>
      <c r="E10" s="42">
        <v>8</v>
      </c>
      <c r="F10" s="43" t="s">
        <v>103</v>
      </c>
      <c r="G10" s="34">
        <v>3882</v>
      </c>
      <c r="H10" s="42">
        <v>5</v>
      </c>
      <c r="I10" s="43" t="s">
        <v>101</v>
      </c>
      <c r="J10" s="48">
        <v>4146</v>
      </c>
      <c r="K10" s="42">
        <v>4</v>
      </c>
      <c r="L10" s="130"/>
      <c r="M10" s="44">
        <f t="shared" si="0"/>
        <v>8950</v>
      </c>
      <c r="N10" s="45">
        <f>J10</f>
        <v>4146</v>
      </c>
      <c r="O10" s="46">
        <f t="shared" si="1"/>
        <v>17</v>
      </c>
      <c r="P10" s="47">
        <v>18</v>
      </c>
      <c r="Q10" s="1"/>
      <c r="R10" s="1"/>
      <c r="S10" s="4"/>
    </row>
    <row r="11" spans="1:19" ht="15.75">
      <c r="A11" s="40" t="str">
        <f>'Liste Partitipants'!B12</f>
        <v>CLIVE Samuel</v>
      </c>
      <c r="B11" s="115" t="str">
        <f>'Liste Partitipants'!C12</f>
        <v>16</v>
      </c>
      <c r="C11" s="132" t="s">
        <v>48</v>
      </c>
      <c r="D11" s="34">
        <v>3295</v>
      </c>
      <c r="E11" s="42">
        <v>8</v>
      </c>
      <c r="F11" s="43" t="s">
        <v>126</v>
      </c>
      <c r="G11" s="34">
        <v>1304</v>
      </c>
      <c r="H11" s="42">
        <v>6</v>
      </c>
      <c r="I11" s="43" t="s">
        <v>108</v>
      </c>
      <c r="J11" s="35">
        <v>2567</v>
      </c>
      <c r="K11" s="42">
        <v>8.2</v>
      </c>
      <c r="L11" s="130"/>
      <c r="M11" s="44">
        <f t="shared" si="0"/>
        <v>7166</v>
      </c>
      <c r="N11" s="45">
        <f>D11</f>
        <v>3295</v>
      </c>
      <c r="O11" s="46">
        <f t="shared" si="1"/>
        <v>22.2</v>
      </c>
      <c r="P11" s="47">
        <v>25</v>
      </c>
      <c r="Q11" s="1"/>
      <c r="R11" s="1"/>
      <c r="S11" s="4"/>
    </row>
    <row r="12" spans="1:19" ht="15.75">
      <c r="A12" s="40" t="str">
        <f>'Liste Partitipants'!B13</f>
        <v>ROTTIER Freddy</v>
      </c>
      <c r="B12" s="115" t="str">
        <f>'Liste Partitipants'!C13</f>
        <v>17</v>
      </c>
      <c r="C12" s="132" t="s">
        <v>114</v>
      </c>
      <c r="D12" s="31">
        <v>1867</v>
      </c>
      <c r="E12" s="42">
        <v>4</v>
      </c>
      <c r="F12" s="43" t="s">
        <v>99</v>
      </c>
      <c r="G12" s="34">
        <v>4720</v>
      </c>
      <c r="H12" s="42">
        <v>7</v>
      </c>
      <c r="I12" s="43" t="s">
        <v>116</v>
      </c>
      <c r="J12" s="48">
        <v>8016</v>
      </c>
      <c r="K12" s="42">
        <v>2</v>
      </c>
      <c r="L12" s="130"/>
      <c r="M12" s="44">
        <f t="shared" si="0"/>
        <v>14603</v>
      </c>
      <c r="N12" s="45">
        <f>J12</f>
        <v>8016</v>
      </c>
      <c r="O12" s="46">
        <f t="shared" si="1"/>
        <v>13</v>
      </c>
      <c r="P12" s="47">
        <v>12</v>
      </c>
      <c r="Q12" s="1"/>
      <c r="R12" s="1"/>
      <c r="S12" s="4"/>
    </row>
    <row r="13" spans="1:19" ht="15.75">
      <c r="A13" s="135" t="str">
        <f>'Liste Partitipants'!B14</f>
        <v>CROCCEL David</v>
      </c>
      <c r="B13" s="136" t="str">
        <f>'Liste Partitipants'!C14</f>
        <v>33</v>
      </c>
      <c r="C13" s="137" t="s">
        <v>115</v>
      </c>
      <c r="D13" s="128">
        <v>3213</v>
      </c>
      <c r="E13" s="138">
        <v>8.1</v>
      </c>
      <c r="F13" s="139" t="s">
        <v>116</v>
      </c>
      <c r="G13" s="128"/>
      <c r="H13" s="138"/>
      <c r="I13" s="139" t="s">
        <v>126</v>
      </c>
      <c r="J13" s="140"/>
      <c r="K13" s="138"/>
      <c r="L13" s="141"/>
      <c r="M13" s="142">
        <f t="shared" si="0"/>
        <v>3213</v>
      </c>
      <c r="N13" s="143">
        <v>0</v>
      </c>
      <c r="O13" s="144">
        <f t="shared" si="1"/>
        <v>8.1</v>
      </c>
      <c r="P13" s="145"/>
      <c r="Q13" s="1"/>
      <c r="R13" s="1"/>
      <c r="S13" s="4"/>
    </row>
    <row r="14" spans="1:19" ht="15.75">
      <c r="A14" s="40" t="str">
        <f>'Liste Partitipants'!B15</f>
        <v>ARQUEY Vincent</v>
      </c>
      <c r="B14" s="115" t="str">
        <f>'Liste Partitipants'!C15</f>
        <v>23</v>
      </c>
      <c r="C14" s="132" t="s">
        <v>113</v>
      </c>
      <c r="D14" s="31">
        <v>4481</v>
      </c>
      <c r="E14" s="42">
        <v>7</v>
      </c>
      <c r="F14" s="43" t="s">
        <v>114</v>
      </c>
      <c r="G14" s="34">
        <v>3600</v>
      </c>
      <c r="H14" s="42">
        <v>2</v>
      </c>
      <c r="I14" s="43" t="s">
        <v>48</v>
      </c>
      <c r="J14" s="48">
        <v>4551</v>
      </c>
      <c r="K14" s="42">
        <v>3</v>
      </c>
      <c r="L14" s="130"/>
      <c r="M14" s="44">
        <f t="shared" si="0"/>
        <v>12632</v>
      </c>
      <c r="N14" s="45">
        <f>J14</f>
        <v>4551</v>
      </c>
      <c r="O14" s="46">
        <f t="shared" si="1"/>
        <v>12</v>
      </c>
      <c r="P14" s="47">
        <v>11</v>
      </c>
      <c r="Q14" s="1"/>
      <c r="R14" s="1"/>
      <c r="S14" s="4"/>
    </row>
    <row r="15" spans="1:19" ht="15.75">
      <c r="A15" s="40" t="str">
        <f>'Liste Partitipants'!B16</f>
        <v>PINAUD Pierre</v>
      </c>
      <c r="B15" s="115" t="str">
        <f>'Liste Partitipants'!C16</f>
        <v>23</v>
      </c>
      <c r="C15" s="132" t="s">
        <v>96</v>
      </c>
      <c r="D15" s="34">
        <v>7105</v>
      </c>
      <c r="E15" s="42">
        <v>1</v>
      </c>
      <c r="F15" s="43" t="s">
        <v>113</v>
      </c>
      <c r="G15" s="34">
        <v>3580</v>
      </c>
      <c r="H15" s="42">
        <v>7</v>
      </c>
      <c r="I15" s="43" t="s">
        <v>117</v>
      </c>
      <c r="J15" s="35">
        <v>3791</v>
      </c>
      <c r="K15" s="42">
        <v>5</v>
      </c>
      <c r="L15" s="130"/>
      <c r="M15" s="44">
        <f t="shared" si="0"/>
        <v>14476</v>
      </c>
      <c r="N15" s="45">
        <f>D15</f>
        <v>7105</v>
      </c>
      <c r="O15" s="46">
        <f t="shared" si="1"/>
        <v>13</v>
      </c>
      <c r="P15" s="47">
        <v>13</v>
      </c>
      <c r="Q15" s="1"/>
      <c r="R15" s="1"/>
      <c r="S15" s="4"/>
    </row>
    <row r="16" spans="1:19" ht="15.75">
      <c r="A16" s="40" t="str">
        <f>'Liste Partitipants'!B17</f>
        <v>DUFOUR Adrien</v>
      </c>
      <c r="B16" s="115" t="str">
        <f>'Liste Partitipants'!C17</f>
        <v>23</v>
      </c>
      <c r="C16" s="132" t="s">
        <v>100</v>
      </c>
      <c r="D16" s="31">
        <v>7726</v>
      </c>
      <c r="E16" s="42">
        <v>5</v>
      </c>
      <c r="F16" s="43" t="s">
        <v>101</v>
      </c>
      <c r="G16" s="34">
        <v>7260</v>
      </c>
      <c r="H16" s="42">
        <v>2</v>
      </c>
      <c r="I16" s="43" t="s">
        <v>102</v>
      </c>
      <c r="J16" s="48">
        <v>4241</v>
      </c>
      <c r="K16" s="42">
        <v>2</v>
      </c>
      <c r="L16" s="130"/>
      <c r="M16" s="44">
        <f t="shared" si="0"/>
        <v>19227</v>
      </c>
      <c r="N16" s="45">
        <v>0</v>
      </c>
      <c r="O16" s="46">
        <f t="shared" si="1"/>
        <v>9</v>
      </c>
      <c r="P16" s="47">
        <v>3</v>
      </c>
      <c r="Q16" s="1"/>
      <c r="R16" s="1"/>
      <c r="S16" s="4"/>
    </row>
    <row r="17" spans="1:19" ht="15.75">
      <c r="A17" s="40" t="str">
        <f>'Liste Partitipants'!B18</f>
        <v>TESTE Loïc</v>
      </c>
      <c r="B17" s="115" t="str">
        <f>'Liste Partitipants'!C18</f>
        <v>23</v>
      </c>
      <c r="C17" s="132" t="s">
        <v>95</v>
      </c>
      <c r="D17" s="34">
        <v>4460</v>
      </c>
      <c r="E17" s="42">
        <v>5</v>
      </c>
      <c r="F17" s="43" t="s">
        <v>96</v>
      </c>
      <c r="G17" s="34">
        <v>5342</v>
      </c>
      <c r="H17" s="42">
        <v>1</v>
      </c>
      <c r="I17" s="43" t="s">
        <v>97</v>
      </c>
      <c r="J17" s="35">
        <v>12400</v>
      </c>
      <c r="K17" s="42">
        <v>1</v>
      </c>
      <c r="L17" s="130"/>
      <c r="M17" s="44">
        <f t="shared" si="0"/>
        <v>22202</v>
      </c>
      <c r="N17" s="45">
        <f>J17</f>
        <v>12400</v>
      </c>
      <c r="O17" s="46">
        <f t="shared" si="1"/>
        <v>7</v>
      </c>
      <c r="P17" s="47">
        <v>1</v>
      </c>
      <c r="Q17" s="1"/>
      <c r="R17" s="1"/>
      <c r="S17" s="4"/>
    </row>
    <row r="18" spans="1:19" ht="15.75">
      <c r="A18" s="40" t="str">
        <f>'Liste Partitipants'!B19</f>
        <v>ESCURE Pierre</v>
      </c>
      <c r="B18" s="115" t="str">
        <f>'Liste Partitipants'!C19</f>
        <v>23</v>
      </c>
      <c r="C18" s="132" t="s">
        <v>117</v>
      </c>
      <c r="D18" s="31">
        <v>5354</v>
      </c>
      <c r="E18" s="42">
        <v>2</v>
      </c>
      <c r="F18" s="43" t="s">
        <v>121</v>
      </c>
      <c r="G18" s="34">
        <v>1957</v>
      </c>
      <c r="H18" s="42">
        <v>5</v>
      </c>
      <c r="I18" s="43" t="s">
        <v>123</v>
      </c>
      <c r="J18" s="48">
        <v>3710</v>
      </c>
      <c r="K18" s="42">
        <v>8</v>
      </c>
      <c r="L18" s="130"/>
      <c r="M18" s="44">
        <f t="shared" si="0"/>
        <v>11021</v>
      </c>
      <c r="N18" s="45">
        <f>D18</f>
        <v>5354</v>
      </c>
      <c r="O18" s="46">
        <f t="shared" si="1"/>
        <v>15</v>
      </c>
      <c r="P18" s="47">
        <v>16</v>
      </c>
      <c r="Q18" s="1"/>
      <c r="R18" s="1"/>
      <c r="S18" s="4"/>
    </row>
    <row r="19" spans="1:19" ht="15.75">
      <c r="A19" s="40" t="str">
        <f>'Liste Partitipants'!B20</f>
        <v>GRAFF Laurent</v>
      </c>
      <c r="B19" s="115" t="str">
        <f>'Liste Partitipants'!C20</f>
        <v>23</v>
      </c>
      <c r="C19" s="132" t="s">
        <v>106</v>
      </c>
      <c r="D19" s="34">
        <v>1139</v>
      </c>
      <c r="E19" s="42">
        <v>7</v>
      </c>
      <c r="F19" s="43" t="s">
        <v>117</v>
      </c>
      <c r="G19" s="34">
        <v>2661</v>
      </c>
      <c r="H19" s="42">
        <v>8.1</v>
      </c>
      <c r="I19" s="43" t="s">
        <v>128</v>
      </c>
      <c r="J19" s="35">
        <v>2726</v>
      </c>
      <c r="K19" s="42">
        <v>8.1</v>
      </c>
      <c r="L19" s="130"/>
      <c r="M19" s="44">
        <f t="shared" si="0"/>
        <v>6526</v>
      </c>
      <c r="N19" s="45">
        <f>J19</f>
        <v>2726</v>
      </c>
      <c r="O19" s="46">
        <f t="shared" si="1"/>
        <v>23.2</v>
      </c>
      <c r="P19" s="47">
        <v>26</v>
      </c>
      <c r="Q19" s="1"/>
      <c r="R19" s="1"/>
      <c r="S19" s="4"/>
    </row>
    <row r="20" spans="1:19" ht="15.75">
      <c r="A20" s="40" t="str">
        <f>'Liste Partitipants'!B21</f>
        <v>GRANDJEAN Fabrice</v>
      </c>
      <c r="B20" s="115" t="str">
        <f>'Liste Partitipants'!C21</f>
        <v>23</v>
      </c>
      <c r="C20" s="132" t="s">
        <v>110</v>
      </c>
      <c r="D20" s="34">
        <v>2924</v>
      </c>
      <c r="E20" s="42">
        <v>2</v>
      </c>
      <c r="F20" s="43" t="s">
        <v>112</v>
      </c>
      <c r="G20" s="34">
        <v>5852</v>
      </c>
      <c r="H20" s="42">
        <v>4</v>
      </c>
      <c r="I20" s="43" t="s">
        <v>56</v>
      </c>
      <c r="J20" s="35">
        <v>5113</v>
      </c>
      <c r="K20" s="42">
        <v>5</v>
      </c>
      <c r="L20" s="130"/>
      <c r="M20" s="44">
        <f t="shared" si="0"/>
        <v>13889</v>
      </c>
      <c r="N20" s="45">
        <f>G20</f>
        <v>5852</v>
      </c>
      <c r="O20" s="46">
        <f t="shared" si="1"/>
        <v>11</v>
      </c>
      <c r="P20" s="47">
        <v>9</v>
      </c>
      <c r="Q20" s="1"/>
      <c r="R20" s="1"/>
      <c r="S20" s="4"/>
    </row>
    <row r="21" spans="1:19" ht="15.75">
      <c r="A21" s="135" t="str">
        <f>'Liste Partitipants'!B22</f>
        <v>CHALUMEAU Georges</v>
      </c>
      <c r="B21" s="136" t="str">
        <f>'Liste Partitipants'!C22</f>
        <v>87</v>
      </c>
      <c r="C21" s="137"/>
      <c r="D21" s="146"/>
      <c r="E21" s="138"/>
      <c r="F21" s="139"/>
      <c r="G21" s="128"/>
      <c r="H21" s="138"/>
      <c r="I21" s="139"/>
      <c r="J21" s="147"/>
      <c r="K21" s="138"/>
      <c r="L21" s="141"/>
      <c r="M21" s="142">
        <f t="shared" si="0"/>
        <v>0</v>
      </c>
      <c r="N21" s="143">
        <v>0</v>
      </c>
      <c r="O21" s="144">
        <f t="shared" si="1"/>
        <v>0</v>
      </c>
      <c r="P21" s="145"/>
      <c r="Q21" s="1"/>
      <c r="R21" s="1"/>
      <c r="S21" s="4"/>
    </row>
    <row r="22" spans="1:19" ht="15.75">
      <c r="A22" s="40" t="str">
        <f>'Liste Partitipants'!B23</f>
        <v>GRANGIER Maxime</v>
      </c>
      <c r="B22" s="115" t="str">
        <f>'Liste Partitipants'!C23</f>
        <v>23</v>
      </c>
      <c r="C22" s="132" t="s">
        <v>122</v>
      </c>
      <c r="D22" s="34">
        <v>1268</v>
      </c>
      <c r="E22" s="42">
        <v>6</v>
      </c>
      <c r="F22" s="43" t="s">
        <v>115</v>
      </c>
      <c r="G22" s="34">
        <v>4922</v>
      </c>
      <c r="H22" s="42">
        <v>6</v>
      </c>
      <c r="I22" s="43" t="s">
        <v>113</v>
      </c>
      <c r="J22" s="35">
        <v>7802</v>
      </c>
      <c r="K22" s="42">
        <v>3</v>
      </c>
      <c r="L22" s="130"/>
      <c r="M22" s="44">
        <f t="shared" si="0"/>
        <v>13992</v>
      </c>
      <c r="N22" s="45">
        <f>J22</f>
        <v>7802</v>
      </c>
      <c r="O22" s="46">
        <f t="shared" si="1"/>
        <v>15</v>
      </c>
      <c r="P22" s="47">
        <v>15</v>
      </c>
      <c r="Q22" s="1"/>
      <c r="R22" s="1"/>
      <c r="S22" s="4"/>
    </row>
    <row r="23" spans="1:19" ht="15.75">
      <c r="A23" s="40" t="str">
        <f>'Liste Partitipants'!B24</f>
        <v>CLARCK Erwan</v>
      </c>
      <c r="B23" s="115" t="str">
        <f>'Liste Partitipants'!C24</f>
        <v>23</v>
      </c>
      <c r="C23" s="133" t="s">
        <v>99</v>
      </c>
      <c r="D23" s="31">
        <v>4304</v>
      </c>
      <c r="E23" s="51">
        <v>6</v>
      </c>
      <c r="F23" s="52" t="s">
        <v>100</v>
      </c>
      <c r="G23" s="34">
        <v>7001</v>
      </c>
      <c r="H23" s="51">
        <v>2</v>
      </c>
      <c r="I23" s="52" t="s">
        <v>96</v>
      </c>
      <c r="J23" s="48">
        <v>8606</v>
      </c>
      <c r="K23" s="51">
        <v>1</v>
      </c>
      <c r="L23" s="130"/>
      <c r="M23" s="53">
        <f t="shared" si="0"/>
        <v>19911</v>
      </c>
      <c r="N23" s="54">
        <f>J23</f>
        <v>8606</v>
      </c>
      <c r="O23" s="55">
        <f t="shared" si="1"/>
        <v>9</v>
      </c>
      <c r="P23" s="56">
        <v>2</v>
      </c>
      <c r="Q23" s="1"/>
      <c r="R23" s="1"/>
      <c r="S23" s="4"/>
    </row>
    <row r="24" spans="1:19" ht="15.75">
      <c r="A24" s="135" t="str">
        <f>'Liste Partitipants'!B25</f>
        <v>ARNOULT Remi</v>
      </c>
      <c r="B24" s="136" t="str">
        <f>'Liste Partitipants'!C25</f>
        <v>47</v>
      </c>
      <c r="C24" s="137" t="s">
        <v>116</v>
      </c>
      <c r="D24" s="128"/>
      <c r="E24" s="138"/>
      <c r="F24" s="139" t="s">
        <v>102</v>
      </c>
      <c r="G24" s="128"/>
      <c r="H24" s="138"/>
      <c r="I24" s="139" t="s">
        <v>104</v>
      </c>
      <c r="J24" s="140"/>
      <c r="K24" s="138"/>
      <c r="L24" s="141"/>
      <c r="M24" s="148">
        <f t="shared" si="0"/>
        <v>0</v>
      </c>
      <c r="N24" s="149">
        <v>0</v>
      </c>
      <c r="O24" s="150">
        <f t="shared" si="1"/>
        <v>0</v>
      </c>
      <c r="P24" s="145"/>
      <c r="Q24" s="1"/>
      <c r="R24" s="1"/>
      <c r="S24" s="4"/>
    </row>
    <row r="25" spans="1:19" ht="15.75">
      <c r="A25" s="40" t="str">
        <f>'Liste Partitipants'!B26</f>
        <v>CADIX Sébastien</v>
      </c>
      <c r="B25" s="115" t="str">
        <f>'Liste Partitipants'!C26</f>
        <v>33</v>
      </c>
      <c r="C25" s="132" t="s">
        <v>119</v>
      </c>
      <c r="D25" s="31">
        <v>2346</v>
      </c>
      <c r="E25" s="42">
        <v>8</v>
      </c>
      <c r="F25" s="43" t="s">
        <v>48</v>
      </c>
      <c r="G25" s="34">
        <v>6964</v>
      </c>
      <c r="H25" s="42">
        <v>3</v>
      </c>
      <c r="I25" s="43" t="s">
        <v>121</v>
      </c>
      <c r="J25" s="48">
        <v>3367</v>
      </c>
      <c r="K25" s="42">
        <v>3</v>
      </c>
      <c r="L25" s="130"/>
      <c r="M25" s="57">
        <f t="shared" si="0"/>
        <v>12677</v>
      </c>
      <c r="N25" s="58">
        <f>G25</f>
        <v>6964</v>
      </c>
      <c r="O25" s="59">
        <f t="shared" si="1"/>
        <v>14</v>
      </c>
      <c r="P25" s="47">
        <v>14</v>
      </c>
      <c r="Q25" s="1"/>
      <c r="R25" s="1"/>
      <c r="S25" s="4"/>
    </row>
    <row r="26" spans="1:19" ht="15.75">
      <c r="A26" s="40" t="str">
        <f>'Liste Partitipants'!B27</f>
        <v>COLOMBIES Michel</v>
      </c>
      <c r="B26" s="115" t="str">
        <f>'Liste Partitipants'!C27</f>
        <v>33</v>
      </c>
      <c r="C26" s="131" t="s">
        <v>97</v>
      </c>
      <c r="D26" s="34">
        <v>7750</v>
      </c>
      <c r="E26" s="32">
        <v>4</v>
      </c>
      <c r="F26" s="33" t="s">
        <v>48</v>
      </c>
      <c r="G26" s="34">
        <v>7277</v>
      </c>
      <c r="H26" s="32">
        <v>1</v>
      </c>
      <c r="I26" s="33" t="s">
        <v>106</v>
      </c>
      <c r="J26" s="35">
        <v>2681</v>
      </c>
      <c r="K26" s="32">
        <v>5</v>
      </c>
      <c r="L26" s="130"/>
      <c r="M26" s="44">
        <f t="shared" si="0"/>
        <v>17708</v>
      </c>
      <c r="N26" s="45">
        <f>D26</f>
        <v>7750</v>
      </c>
      <c r="O26" s="46">
        <f t="shared" si="1"/>
        <v>10</v>
      </c>
      <c r="P26" s="62">
        <v>5</v>
      </c>
      <c r="Q26" s="1"/>
      <c r="R26" s="1"/>
      <c r="S26" s="4"/>
    </row>
    <row r="27" spans="1:19" ht="15.75">
      <c r="A27" s="135" t="str">
        <f>'Liste Partitipants'!B28</f>
        <v>OLLIVIER Jocelyn</v>
      </c>
      <c r="B27" s="136" t="str">
        <f>'Liste Partitipants'!C28</f>
        <v>40</v>
      </c>
      <c r="C27" s="137"/>
      <c r="D27" s="146"/>
      <c r="E27" s="138"/>
      <c r="F27" s="139"/>
      <c r="G27" s="128"/>
      <c r="H27" s="138"/>
      <c r="I27" s="139"/>
      <c r="J27" s="147"/>
      <c r="K27" s="138"/>
      <c r="L27" s="141"/>
      <c r="M27" s="142">
        <f t="shared" si="0"/>
        <v>0</v>
      </c>
      <c r="N27" s="143">
        <v>0</v>
      </c>
      <c r="O27" s="144">
        <f t="shared" si="1"/>
        <v>0</v>
      </c>
      <c r="P27" s="145"/>
      <c r="Q27" s="1"/>
      <c r="R27" s="1"/>
      <c r="S27" s="4"/>
    </row>
    <row r="28" spans="1:19" ht="15.75">
      <c r="A28" s="40" t="str">
        <f>'Liste Partitipants'!B29</f>
        <v>COULEAU Nicolas</v>
      </c>
      <c r="B28" s="115" t="str">
        <f>'Liste Partitipants'!C29</f>
        <v>47</v>
      </c>
      <c r="C28" s="132" t="s">
        <v>111</v>
      </c>
      <c r="D28" s="34">
        <v>6044</v>
      </c>
      <c r="E28" s="42">
        <v>6</v>
      </c>
      <c r="F28" s="43" t="s">
        <v>105</v>
      </c>
      <c r="G28" s="34">
        <v>2524</v>
      </c>
      <c r="H28" s="42">
        <v>4</v>
      </c>
      <c r="I28" s="43" t="s">
        <v>109</v>
      </c>
      <c r="J28" s="35">
        <v>8312</v>
      </c>
      <c r="K28" s="42">
        <v>1</v>
      </c>
      <c r="L28" s="130"/>
      <c r="M28" s="44">
        <f t="shared" si="0"/>
        <v>16880</v>
      </c>
      <c r="N28" s="45">
        <f>J28</f>
        <v>8312</v>
      </c>
      <c r="O28" s="46">
        <f t="shared" si="1"/>
        <v>11</v>
      </c>
      <c r="P28" s="47">
        <v>8</v>
      </c>
      <c r="Q28" s="1"/>
      <c r="R28" s="1"/>
      <c r="S28" s="4"/>
    </row>
    <row r="29" spans="1:19" ht="15.75">
      <c r="A29" s="40" t="str">
        <f>'Liste Partitipants'!B30</f>
        <v>ESCURAT Pierre</v>
      </c>
      <c r="B29" s="115" t="str">
        <f>'Liste Partitipants'!C30</f>
        <v>40</v>
      </c>
      <c r="C29" s="132" t="s">
        <v>103</v>
      </c>
      <c r="D29" s="31">
        <v>12239</v>
      </c>
      <c r="E29" s="42">
        <v>1</v>
      </c>
      <c r="F29" s="43" t="s">
        <v>104</v>
      </c>
      <c r="G29" s="34">
        <v>5188</v>
      </c>
      <c r="H29" s="42">
        <v>5</v>
      </c>
      <c r="I29" s="43" t="s">
        <v>105</v>
      </c>
      <c r="J29" s="48">
        <v>2951</v>
      </c>
      <c r="K29" s="42">
        <v>4</v>
      </c>
      <c r="L29" s="130"/>
      <c r="M29" s="44">
        <f t="shared" si="0"/>
        <v>20378</v>
      </c>
      <c r="N29" s="45">
        <f>D29</f>
        <v>12239</v>
      </c>
      <c r="O29" s="46">
        <f t="shared" si="1"/>
        <v>10</v>
      </c>
      <c r="P29" s="47">
        <v>4</v>
      </c>
      <c r="Q29" s="1"/>
      <c r="R29" s="1"/>
      <c r="S29" s="4"/>
    </row>
    <row r="30" spans="1:19" ht="15.75">
      <c r="A30" s="40" t="str">
        <f>'Liste Partitipants'!B31</f>
        <v>BENTO Marciano</v>
      </c>
      <c r="B30" s="115" t="str">
        <f>'Liste Partitipants'!C31</f>
        <v>33</v>
      </c>
      <c r="C30" s="132" t="s">
        <v>104</v>
      </c>
      <c r="D30" s="34">
        <v>7612</v>
      </c>
      <c r="E30" s="42">
        <v>1</v>
      </c>
      <c r="F30" s="43" t="s">
        <v>108</v>
      </c>
      <c r="G30" s="34">
        <v>7538</v>
      </c>
      <c r="H30" s="42">
        <v>1</v>
      </c>
      <c r="I30" s="43" t="s">
        <v>37</v>
      </c>
      <c r="J30" s="35">
        <v>1117</v>
      </c>
      <c r="K30" s="42">
        <v>8</v>
      </c>
      <c r="L30" s="130"/>
      <c r="M30" s="44">
        <f t="shared" si="0"/>
        <v>16267</v>
      </c>
      <c r="N30" s="45">
        <f>D30</f>
        <v>7612</v>
      </c>
      <c r="O30" s="46">
        <f t="shared" si="1"/>
        <v>10</v>
      </c>
      <c r="P30" s="47">
        <v>6</v>
      </c>
      <c r="Q30" s="1"/>
      <c r="R30" s="1"/>
      <c r="S30" s="4"/>
    </row>
    <row r="31" spans="1:19" ht="15.75">
      <c r="A31" s="40" t="str">
        <f>'Liste Partitipants'!B32</f>
        <v>LALONDRELLE Yves</v>
      </c>
      <c r="B31" s="115" t="str">
        <f>'Liste Partitipants'!C32</f>
        <v>40</v>
      </c>
      <c r="C31" s="132" t="s">
        <v>123</v>
      </c>
      <c r="D31" s="31">
        <v>10869</v>
      </c>
      <c r="E31" s="42">
        <v>2</v>
      </c>
      <c r="F31" s="43" t="s">
        <v>122</v>
      </c>
      <c r="G31" s="34">
        <v>603</v>
      </c>
      <c r="H31" s="42">
        <v>8.1</v>
      </c>
      <c r="I31" s="43" t="s">
        <v>95</v>
      </c>
      <c r="J31" s="48">
        <v>2394</v>
      </c>
      <c r="K31" s="42">
        <v>7</v>
      </c>
      <c r="L31" s="130"/>
      <c r="M31" s="44">
        <f t="shared" si="0"/>
        <v>13866</v>
      </c>
      <c r="N31" s="45">
        <f>D31</f>
        <v>10869</v>
      </c>
      <c r="O31" s="46">
        <f t="shared" si="1"/>
        <v>17.1</v>
      </c>
      <c r="P31" s="47">
        <v>19</v>
      </c>
      <c r="Q31" s="1"/>
      <c r="R31" s="1"/>
      <c r="S31" s="1"/>
    </row>
    <row r="32" spans="1:19" ht="15.75">
      <c r="A32" s="40" t="str">
        <f>'Liste Partitipants'!B33</f>
        <v>GENIAUX Damien</v>
      </c>
      <c r="B32" s="115" t="str">
        <f>'Liste Partitipants'!C33</f>
        <v>23</v>
      </c>
      <c r="C32" s="132" t="s">
        <v>112</v>
      </c>
      <c r="D32" s="34">
        <v>4192</v>
      </c>
      <c r="E32" s="42">
        <v>7</v>
      </c>
      <c r="F32" s="43" t="s">
        <v>111</v>
      </c>
      <c r="G32" s="34">
        <v>3638</v>
      </c>
      <c r="H32" s="42">
        <v>6</v>
      </c>
      <c r="I32" s="43" t="s">
        <v>122</v>
      </c>
      <c r="J32" s="35">
        <v>1173</v>
      </c>
      <c r="K32" s="42">
        <v>6.5</v>
      </c>
      <c r="L32" s="130"/>
      <c r="M32" s="44">
        <f t="shared" si="0"/>
        <v>9003</v>
      </c>
      <c r="N32" s="45">
        <f>D32</f>
        <v>4192</v>
      </c>
      <c r="O32" s="46">
        <f t="shared" si="1"/>
        <v>19.5</v>
      </c>
      <c r="P32" s="47">
        <v>23</v>
      </c>
      <c r="Q32" s="1"/>
      <c r="R32" s="1"/>
      <c r="S32" s="1"/>
    </row>
    <row r="33" spans="1:19" ht="16.5" thickBot="1">
      <c r="A33" s="63" t="str">
        <f>'Liste Partitipants'!B34</f>
        <v>MARAIS Antonin</v>
      </c>
      <c r="B33" s="116" t="str">
        <f>'Liste Partitipants'!C34</f>
        <v>23</v>
      </c>
      <c r="C33" s="134" t="s">
        <v>101</v>
      </c>
      <c r="D33" s="65">
        <v>2114</v>
      </c>
      <c r="E33" s="66">
        <v>8.2</v>
      </c>
      <c r="F33" s="67" t="s">
        <v>37</v>
      </c>
      <c r="G33" s="65">
        <v>646</v>
      </c>
      <c r="H33" s="66">
        <v>8</v>
      </c>
      <c r="I33" s="67" t="s">
        <v>111</v>
      </c>
      <c r="J33" s="68">
        <v>4636</v>
      </c>
      <c r="K33" s="66">
        <v>6</v>
      </c>
      <c r="L33" s="130"/>
      <c r="M33" s="69">
        <f t="shared" si="0"/>
        <v>7396</v>
      </c>
      <c r="N33" s="70">
        <f>J33</f>
        <v>4636</v>
      </c>
      <c r="O33" s="71">
        <f t="shared" si="1"/>
        <v>22.2</v>
      </c>
      <c r="P33" s="72">
        <v>24</v>
      </c>
      <c r="Q33" s="1"/>
      <c r="R33" s="1"/>
      <c r="S33" s="1"/>
    </row>
    <row r="34" spans="1:19" ht="15.75">
      <c r="A34" s="1"/>
      <c r="B34" s="2"/>
      <c r="C34" s="73" t="s">
        <v>17</v>
      </c>
      <c r="D34" s="4"/>
      <c r="E34" s="1"/>
      <c r="F34" s="74"/>
      <c r="G34" s="4"/>
      <c r="H34" s="1"/>
      <c r="I34" s="74"/>
      <c r="J34" s="4"/>
      <c r="K34" s="1"/>
      <c r="L34" s="1"/>
      <c r="M34" s="4">
        <f>D34+G34+J34</f>
        <v>0</v>
      </c>
      <c r="N34" s="4">
        <f>MAX(D34,G34,J34)</f>
        <v>0</v>
      </c>
      <c r="O34" s="1"/>
      <c r="P34" s="4"/>
      <c r="Q34" s="1"/>
      <c r="R34" s="1"/>
      <c r="S34" s="1"/>
    </row>
    <row r="35" spans="1:19" ht="15.75">
      <c r="A35" s="1"/>
      <c r="B35" s="2" t="s">
        <v>18</v>
      </c>
      <c r="C35" s="3"/>
      <c r="D35" s="75">
        <f>(SUM(D4:D33)/1000)</f>
        <v>125.998</v>
      </c>
      <c r="E35" s="75"/>
      <c r="F35" s="76"/>
      <c r="G35" s="75">
        <f>(SUM(G4:G33)/1000)</f>
        <v>104.724</v>
      </c>
      <c r="H35" s="75"/>
      <c r="I35" s="76"/>
      <c r="J35" s="75">
        <f>(SUM(J4:J33)/1000)</f>
        <v>117.438</v>
      </c>
      <c r="K35" s="75"/>
      <c r="L35" s="75"/>
      <c r="M35" s="75">
        <f>(SUM(M4:M33)/1000)</f>
        <v>348.16</v>
      </c>
      <c r="N35" s="4"/>
      <c r="O35" s="1"/>
      <c r="P35" s="4"/>
      <c r="Q35" s="1"/>
      <c r="R35" s="1"/>
      <c r="S35" s="1"/>
    </row>
    <row r="36" spans="1:19" ht="15.75">
      <c r="A36" s="1"/>
      <c r="B36" s="2" t="s">
        <v>19</v>
      </c>
      <c r="C36" s="3"/>
      <c r="D36" s="75">
        <f>D35/27</f>
        <v>4.666592592592592</v>
      </c>
      <c r="E36" s="75"/>
      <c r="F36" s="76"/>
      <c r="G36" s="75">
        <f>G35/26</f>
        <v>4.027846153846154</v>
      </c>
      <c r="H36" s="75"/>
      <c r="I36" s="76"/>
      <c r="J36" s="75">
        <f>J35/26</f>
        <v>4.516846153846154</v>
      </c>
      <c r="K36" s="75"/>
      <c r="L36" s="75"/>
      <c r="M36" s="75">
        <f>M35/26</f>
        <v>13.390769230769232</v>
      </c>
      <c r="N36" s="4"/>
      <c r="O36" s="1"/>
      <c r="P36" s="4"/>
      <c r="Q36" s="1"/>
      <c r="R36" s="1"/>
      <c r="S36" s="1"/>
    </row>
    <row r="37" spans="1:19" ht="15.75">
      <c r="A37" s="1"/>
      <c r="B37" s="2"/>
      <c r="C37" s="3"/>
      <c r="D37" s="4"/>
      <c r="E37" s="1"/>
      <c r="F37" s="5"/>
      <c r="G37" s="4"/>
      <c r="H37" s="1"/>
      <c r="I37" s="5"/>
      <c r="J37" s="4"/>
      <c r="K37" s="1"/>
      <c r="L37" s="1"/>
      <c r="M37" s="4"/>
      <c r="N37" s="4"/>
      <c r="O37" s="1"/>
      <c r="P37" s="4"/>
      <c r="Q37" s="1"/>
      <c r="R37" s="1"/>
      <c r="S37" s="1"/>
    </row>
    <row r="38" spans="1:19" ht="15.75">
      <c r="A38" s="1"/>
      <c r="B38" s="2"/>
      <c r="C38" s="3"/>
      <c r="D38" s="4"/>
      <c r="E38" s="1"/>
      <c r="F38" s="5"/>
      <c r="G38" s="4"/>
      <c r="H38" s="1"/>
      <c r="I38" s="5"/>
      <c r="J38" s="4"/>
      <c r="K38" s="1"/>
      <c r="L38" s="1"/>
      <c r="M38" s="4"/>
      <c r="N38" s="4"/>
      <c r="O38" s="1"/>
      <c r="P38" s="4"/>
      <c r="Q38" s="1"/>
      <c r="R38" s="1"/>
      <c r="S38" s="1"/>
    </row>
    <row r="39" spans="1:19" ht="15.75">
      <c r="A39" s="1"/>
      <c r="B39" s="2"/>
      <c r="C39" s="3"/>
      <c r="D39" s="4"/>
      <c r="E39" s="1"/>
      <c r="F39" s="5"/>
      <c r="G39" s="4"/>
      <c r="H39" s="1"/>
      <c r="I39" s="5"/>
      <c r="J39" s="4"/>
      <c r="K39" s="1"/>
      <c r="L39" s="1"/>
      <c r="M39" s="4"/>
      <c r="N39" s="4"/>
      <c r="O39" s="1"/>
      <c r="P39" s="4"/>
      <c r="Q39" s="1"/>
      <c r="R39" s="1"/>
      <c r="S39" s="1"/>
    </row>
    <row r="40" spans="1:19" ht="15.75">
      <c r="A40" s="1"/>
      <c r="B40" s="2"/>
      <c r="C40" s="3"/>
      <c r="D40" s="4"/>
      <c r="E40" s="1"/>
      <c r="F40" s="5"/>
      <c r="G40" s="4"/>
      <c r="H40" s="1"/>
      <c r="I40" s="5"/>
      <c r="J40" s="4"/>
      <c r="K40" s="1"/>
      <c r="L40" s="1"/>
      <c r="M40" s="4"/>
      <c r="N40" s="4"/>
      <c r="O40" s="1"/>
      <c r="P40" s="4"/>
      <c r="Q40" s="1"/>
      <c r="R40" s="1"/>
      <c r="S40" s="1"/>
    </row>
    <row r="41" spans="1:19" ht="15.75">
      <c r="A41" s="1"/>
      <c r="B41" s="2"/>
      <c r="C41" s="3"/>
      <c r="D41" s="4"/>
      <c r="E41" s="1"/>
      <c r="F41" s="5"/>
      <c r="G41" s="4"/>
      <c r="H41" s="1"/>
      <c r="I41" s="5"/>
      <c r="J41" s="4"/>
      <c r="K41" s="1"/>
      <c r="L41" s="1"/>
      <c r="M41" s="4"/>
      <c r="N41" s="4"/>
      <c r="O41" s="1"/>
      <c r="P41" s="4"/>
      <c r="Q41" s="1"/>
      <c r="R41" s="1"/>
      <c r="S41" s="1"/>
    </row>
    <row r="42" spans="1:19" ht="15.75">
      <c r="A42" s="1"/>
      <c r="B42" s="2"/>
      <c r="C42" s="3"/>
      <c r="D42" s="4"/>
      <c r="E42" s="1"/>
      <c r="F42" s="5"/>
      <c r="G42" s="4"/>
      <c r="H42" s="1"/>
      <c r="I42" s="5"/>
      <c r="J42" s="4"/>
      <c r="K42" s="1"/>
      <c r="L42" s="1"/>
      <c r="M42" s="4"/>
      <c r="N42" s="4"/>
      <c r="O42" s="1"/>
      <c r="P42" s="4"/>
      <c r="Q42" s="1"/>
      <c r="R42" s="1"/>
      <c r="S42" s="1"/>
    </row>
    <row r="43" spans="1:19" ht="15.75">
      <c r="A43" s="1"/>
      <c r="B43" s="2"/>
      <c r="C43" s="3"/>
      <c r="D43" s="4"/>
      <c r="E43" s="1"/>
      <c r="F43" s="5"/>
      <c r="G43" s="4"/>
      <c r="H43" s="1"/>
      <c r="I43" s="5"/>
      <c r="J43" s="4"/>
      <c r="K43" s="1"/>
      <c r="L43" s="1"/>
      <c r="M43" s="4"/>
      <c r="N43" s="4"/>
      <c r="O43" s="1"/>
      <c r="P43" s="4"/>
      <c r="Q43" s="1"/>
      <c r="R43" s="1"/>
      <c r="S43" s="1"/>
    </row>
    <row r="44" spans="1:19" ht="15.75">
      <c r="A44" s="1"/>
      <c r="B44" s="2"/>
      <c r="C44" s="3"/>
      <c r="D44" s="4"/>
      <c r="E44" s="1"/>
      <c r="F44" s="5"/>
      <c r="G44" s="4"/>
      <c r="H44" s="1"/>
      <c r="I44" s="5"/>
      <c r="J44" s="4"/>
      <c r="K44" s="1"/>
      <c r="L44" s="1"/>
      <c r="M44" s="4"/>
      <c r="N44" s="4"/>
      <c r="O44" s="1"/>
      <c r="P44" s="4"/>
      <c r="Q44" s="1"/>
      <c r="R44" s="1"/>
      <c r="S44" s="1"/>
    </row>
    <row r="45" spans="1:19" ht="15.75">
      <c r="A45" s="1"/>
      <c r="B45" s="2"/>
      <c r="C45" s="3"/>
      <c r="D45" s="4"/>
      <c r="E45" s="1"/>
      <c r="F45" s="5"/>
      <c r="G45" s="4"/>
      <c r="H45" s="1"/>
      <c r="I45" s="5"/>
      <c r="J45" s="4"/>
      <c r="K45" s="1"/>
      <c r="L45" s="1"/>
      <c r="M45" s="4"/>
      <c r="N45" s="4"/>
      <c r="O45" s="1"/>
      <c r="P45" s="4"/>
      <c r="Q45" s="1"/>
      <c r="R45" s="1"/>
      <c r="S45" s="1"/>
    </row>
    <row r="46" spans="1:19" ht="15.75">
      <c r="A46" s="1"/>
      <c r="B46" s="2"/>
      <c r="C46" s="3"/>
      <c r="D46" s="4"/>
      <c r="E46" s="1"/>
      <c r="F46" s="5"/>
      <c r="G46" s="4"/>
      <c r="H46" s="1"/>
      <c r="I46" s="5"/>
      <c r="J46" s="4"/>
      <c r="K46" s="1"/>
      <c r="L46" s="1"/>
      <c r="M46" s="4"/>
      <c r="N46" s="4"/>
      <c r="O46" s="1"/>
      <c r="P46" s="4"/>
      <c r="Q46" s="1"/>
      <c r="R46" s="1"/>
      <c r="S46" s="1"/>
    </row>
    <row r="47" spans="1:19" ht="15.75">
      <c r="A47" s="1"/>
      <c r="B47" s="2"/>
      <c r="C47" s="3"/>
      <c r="D47" s="4"/>
      <c r="E47" s="1"/>
      <c r="F47" s="5"/>
      <c r="G47" s="4"/>
      <c r="H47" s="1"/>
      <c r="I47" s="5"/>
      <c r="J47" s="4"/>
      <c r="K47" s="1"/>
      <c r="L47" s="1"/>
      <c r="M47" s="4"/>
      <c r="N47" s="4"/>
      <c r="O47" s="1"/>
      <c r="P47" s="4"/>
      <c r="Q47" s="1"/>
      <c r="R47" s="1"/>
      <c r="S47" s="1"/>
    </row>
    <row r="48" spans="1:19" ht="15.75">
      <c r="A48" s="1"/>
      <c r="B48" s="2"/>
      <c r="C48" s="3"/>
      <c r="D48" s="4"/>
      <c r="E48" s="1"/>
      <c r="F48" s="5"/>
      <c r="G48" s="4"/>
      <c r="H48" s="1"/>
      <c r="I48" s="5"/>
      <c r="J48" s="4"/>
      <c r="K48" s="1"/>
      <c r="L48" s="1"/>
      <c r="M48" s="4"/>
      <c r="N48" s="4"/>
      <c r="O48" s="1"/>
      <c r="P48" s="4"/>
      <c r="Q48" s="1"/>
      <c r="R48" s="1"/>
      <c r="S48" s="1"/>
    </row>
    <row r="49" spans="1:19" ht="15.75">
      <c r="A49" s="1"/>
      <c r="B49" s="2"/>
      <c r="C49" s="3"/>
      <c r="D49" s="4"/>
      <c r="E49" s="1"/>
      <c r="F49" s="5"/>
      <c r="G49" s="4"/>
      <c r="H49" s="1"/>
      <c r="I49" s="5"/>
      <c r="J49" s="4"/>
      <c r="K49" s="1"/>
      <c r="L49" s="1"/>
      <c r="M49" s="4"/>
      <c r="N49" s="4"/>
      <c r="O49" s="1"/>
      <c r="P49" s="4"/>
      <c r="Q49" s="1"/>
      <c r="R49" s="1"/>
      <c r="S49" s="1"/>
    </row>
    <row r="50" spans="1:19" ht="15.75">
      <c r="A50" s="1"/>
      <c r="B50" s="2"/>
      <c r="C50" s="3"/>
      <c r="D50" s="4"/>
      <c r="E50" s="1"/>
      <c r="F50" s="5"/>
      <c r="G50" s="4"/>
      <c r="H50" s="1"/>
      <c r="I50" s="5"/>
      <c r="J50" s="4"/>
      <c r="K50" s="1"/>
      <c r="L50" s="1"/>
      <c r="M50" s="4"/>
      <c r="N50" s="4"/>
      <c r="O50" s="1"/>
      <c r="P50" s="4"/>
      <c r="Q50" s="1"/>
      <c r="R50" s="1"/>
      <c r="S50" s="1"/>
    </row>
    <row r="51" spans="1:19" ht="15.75">
      <c r="A51" s="1"/>
      <c r="B51" s="2"/>
      <c r="C51" s="3"/>
      <c r="D51" s="4"/>
      <c r="E51" s="1"/>
      <c r="F51" s="5"/>
      <c r="G51" s="4"/>
      <c r="H51" s="1"/>
      <c r="I51" s="5"/>
      <c r="J51" s="4"/>
      <c r="K51" s="1"/>
      <c r="L51" s="1"/>
      <c r="M51" s="4"/>
      <c r="N51" s="4"/>
      <c r="O51" s="1"/>
      <c r="P51" s="4"/>
      <c r="Q51" s="1"/>
      <c r="R51" s="1"/>
      <c r="S51" s="1"/>
    </row>
    <row r="52" spans="1:19" ht="15.75">
      <c r="A52" s="1"/>
      <c r="B52" s="2"/>
      <c r="C52" s="3"/>
      <c r="D52" s="4"/>
      <c r="E52" s="1"/>
      <c r="F52" s="5"/>
      <c r="G52" s="4"/>
      <c r="H52" s="1"/>
      <c r="I52" s="5"/>
      <c r="J52" s="4"/>
      <c r="K52" s="1"/>
      <c r="L52" s="1"/>
      <c r="M52" s="4"/>
      <c r="N52" s="4"/>
      <c r="O52" s="1"/>
      <c r="P52" s="4"/>
      <c r="Q52" s="1"/>
      <c r="R52" s="1"/>
      <c r="S5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="120" zoomScaleNormal="120" zoomScalePageLayoutView="0" workbookViewId="0" topLeftCell="A1">
      <selection activeCell="S12" sqref="S12"/>
    </sheetView>
  </sheetViews>
  <sheetFormatPr defaultColWidth="11.00390625" defaultRowHeight="15.75"/>
  <cols>
    <col min="1" max="1" width="3.50390625" style="0" customWidth="1"/>
    <col min="2" max="2" width="19.625" style="0" customWidth="1"/>
    <col min="3" max="3" width="4.625" style="0" customWidth="1"/>
    <col min="4" max="6" width="3.875" style="80" customWidth="1"/>
    <col min="7" max="12" width="7.875" style="0" customWidth="1"/>
    <col min="13" max="13" width="7.125" style="0" customWidth="1"/>
    <col min="14" max="14" width="7.00390625" style="0" customWidth="1"/>
    <col min="15" max="15" width="0" style="0" hidden="1" customWidth="1"/>
    <col min="16" max="16" width="5.75390625" style="0" customWidth="1"/>
    <col min="17" max="17" width="5.625" style="0" customWidth="1"/>
  </cols>
  <sheetData>
    <row r="1" spans="1:18" ht="20.25">
      <c r="A1" s="77"/>
      <c r="B1" s="78"/>
      <c r="C1" s="77"/>
      <c r="D1" s="123"/>
      <c r="E1" s="123"/>
      <c r="F1" s="123"/>
      <c r="G1" s="77"/>
      <c r="H1" s="77"/>
      <c r="I1" s="77"/>
      <c r="J1" s="77"/>
      <c r="K1" s="77"/>
      <c r="L1" s="77"/>
      <c r="M1" s="77"/>
      <c r="N1" s="77"/>
      <c r="O1" s="77"/>
      <c r="P1" s="77"/>
      <c r="Q1" s="79"/>
      <c r="R1" s="78"/>
    </row>
    <row r="2" ht="15.75">
      <c r="Q2" s="80"/>
    </row>
    <row r="3" spans="1:17" ht="20.25">
      <c r="A3" s="81"/>
      <c r="B3" s="82"/>
      <c r="C3" s="190" t="s">
        <v>20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</row>
    <row r="4" spans="3:17" ht="20.25">
      <c r="C4" s="191" t="s">
        <v>21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</row>
    <row r="5" spans="1:17" ht="18">
      <c r="A5" s="81"/>
      <c r="B5" s="83"/>
      <c r="C5" s="185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</row>
    <row r="6" spans="3:17" ht="18">
      <c r="C6" s="192" t="s">
        <v>131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</row>
    <row r="7" spans="1:17" ht="18">
      <c r="A7" s="84"/>
      <c r="B7" s="83"/>
      <c r="C7" s="192" t="s">
        <v>132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</row>
    <row r="8" spans="2:17" ht="21" thickBot="1">
      <c r="B8" s="85" t="s">
        <v>93</v>
      </c>
      <c r="Q8" s="80"/>
    </row>
    <row r="9" spans="1:17" ht="16.5" thickBot="1">
      <c r="A9" s="86"/>
      <c r="B9" s="6"/>
      <c r="C9" s="87"/>
      <c r="D9" s="117"/>
      <c r="E9" s="117"/>
      <c r="F9" s="117"/>
      <c r="G9" s="88" t="s">
        <v>22</v>
      </c>
      <c r="H9" s="10"/>
      <c r="I9" s="9" t="s">
        <v>23</v>
      </c>
      <c r="J9" s="18"/>
      <c r="K9" s="196" t="s">
        <v>24</v>
      </c>
      <c r="L9" s="197"/>
      <c r="M9" s="28"/>
      <c r="N9" s="17" t="s">
        <v>3</v>
      </c>
      <c r="O9" s="17" t="s">
        <v>4</v>
      </c>
      <c r="P9" s="89" t="s">
        <v>5</v>
      </c>
      <c r="Q9" s="194" t="s">
        <v>25</v>
      </c>
    </row>
    <row r="10" spans="1:17" ht="16.5" thickBot="1">
      <c r="A10" s="90" t="s">
        <v>13</v>
      </c>
      <c r="B10" s="91" t="s">
        <v>26</v>
      </c>
      <c r="C10" s="21" t="s">
        <v>11</v>
      </c>
      <c r="D10" s="118" t="s">
        <v>7</v>
      </c>
      <c r="E10" s="119" t="s">
        <v>8</v>
      </c>
      <c r="F10" s="120" t="s">
        <v>9</v>
      </c>
      <c r="G10" s="92" t="s">
        <v>3</v>
      </c>
      <c r="H10" s="26" t="s">
        <v>13</v>
      </c>
      <c r="I10" s="25" t="s">
        <v>3</v>
      </c>
      <c r="J10" s="26" t="s">
        <v>13</v>
      </c>
      <c r="K10" s="25" t="s">
        <v>3</v>
      </c>
      <c r="L10" s="26" t="s">
        <v>13</v>
      </c>
      <c r="M10" s="87"/>
      <c r="N10" s="27" t="s">
        <v>5</v>
      </c>
      <c r="O10" s="27" t="s">
        <v>14</v>
      </c>
      <c r="P10" s="93" t="s">
        <v>15</v>
      </c>
      <c r="Q10" s="195"/>
    </row>
    <row r="11" spans="1:17" ht="15.75">
      <c r="A11" s="172">
        <v>1</v>
      </c>
      <c r="B11" s="173" t="s">
        <v>94</v>
      </c>
      <c r="C11" s="174">
        <v>23</v>
      </c>
      <c r="D11" s="175" t="s">
        <v>95</v>
      </c>
      <c r="E11" s="176" t="s">
        <v>96</v>
      </c>
      <c r="F11" s="177" t="s">
        <v>97</v>
      </c>
      <c r="G11" s="178">
        <v>4460</v>
      </c>
      <c r="H11" s="187">
        <v>5</v>
      </c>
      <c r="I11" s="178">
        <v>5342</v>
      </c>
      <c r="J11" s="187">
        <v>1</v>
      </c>
      <c r="K11" s="178">
        <v>12400</v>
      </c>
      <c r="L11" s="187">
        <v>1</v>
      </c>
      <c r="M11" s="168"/>
      <c r="N11" s="179">
        <f>G11+I11+K11</f>
        <v>22202</v>
      </c>
      <c r="O11" s="179"/>
      <c r="P11" s="180">
        <f>H11+J11+L11</f>
        <v>7</v>
      </c>
      <c r="Q11" s="181" t="s">
        <v>129</v>
      </c>
    </row>
    <row r="12" spans="1:17" ht="15.75">
      <c r="A12" s="171">
        <v>2</v>
      </c>
      <c r="B12" s="162" t="s">
        <v>98</v>
      </c>
      <c r="C12" s="163">
        <v>23</v>
      </c>
      <c r="D12" s="164" t="s">
        <v>99</v>
      </c>
      <c r="E12" s="165" t="s">
        <v>100</v>
      </c>
      <c r="F12" s="166" t="s">
        <v>96</v>
      </c>
      <c r="G12" s="167">
        <v>4304</v>
      </c>
      <c r="H12" s="188">
        <v>6</v>
      </c>
      <c r="I12" s="167">
        <v>7001</v>
      </c>
      <c r="J12" s="188">
        <v>2</v>
      </c>
      <c r="K12" s="167">
        <v>8606</v>
      </c>
      <c r="L12" s="188">
        <v>1</v>
      </c>
      <c r="M12" s="168"/>
      <c r="N12" s="169">
        <f aca="true" t="shared" si="0" ref="N12:N36">G12+I12+K12</f>
        <v>19911</v>
      </c>
      <c r="O12" s="169"/>
      <c r="P12" s="170">
        <f aca="true" t="shared" si="1" ref="P12:P36">H12+J12+L12</f>
        <v>9</v>
      </c>
      <c r="Q12" s="182" t="s">
        <v>129</v>
      </c>
    </row>
    <row r="13" spans="1:17" ht="15.75">
      <c r="A13" s="161">
        <v>3</v>
      </c>
      <c r="B13" s="162" t="s">
        <v>74</v>
      </c>
      <c r="C13" s="163">
        <v>23</v>
      </c>
      <c r="D13" s="164" t="s">
        <v>100</v>
      </c>
      <c r="E13" s="165" t="s">
        <v>101</v>
      </c>
      <c r="F13" s="166" t="s">
        <v>102</v>
      </c>
      <c r="G13" s="167">
        <v>7726</v>
      </c>
      <c r="H13" s="188">
        <v>5</v>
      </c>
      <c r="I13" s="167">
        <v>7260</v>
      </c>
      <c r="J13" s="188">
        <v>2</v>
      </c>
      <c r="K13" s="167">
        <v>4241</v>
      </c>
      <c r="L13" s="188">
        <v>2</v>
      </c>
      <c r="M13" s="168"/>
      <c r="N13" s="169">
        <f t="shared" si="0"/>
        <v>19227</v>
      </c>
      <c r="O13" s="169"/>
      <c r="P13" s="170">
        <f t="shared" si="1"/>
        <v>9</v>
      </c>
      <c r="Q13" s="182" t="s">
        <v>129</v>
      </c>
    </row>
    <row r="14" spans="1:17" ht="15.75">
      <c r="A14" s="171">
        <v>4</v>
      </c>
      <c r="B14" s="162" t="s">
        <v>89</v>
      </c>
      <c r="C14" s="163">
        <v>40</v>
      </c>
      <c r="D14" s="164" t="s">
        <v>103</v>
      </c>
      <c r="E14" s="165" t="s">
        <v>104</v>
      </c>
      <c r="F14" s="166" t="s">
        <v>105</v>
      </c>
      <c r="G14" s="167">
        <v>12239</v>
      </c>
      <c r="H14" s="188">
        <v>1</v>
      </c>
      <c r="I14" s="167">
        <v>5188</v>
      </c>
      <c r="J14" s="188">
        <v>5</v>
      </c>
      <c r="K14" s="167">
        <v>2951</v>
      </c>
      <c r="L14" s="188">
        <v>4</v>
      </c>
      <c r="M14" s="168"/>
      <c r="N14" s="169">
        <f t="shared" si="0"/>
        <v>20378</v>
      </c>
      <c r="O14" s="169"/>
      <c r="P14" s="170">
        <f t="shared" si="1"/>
        <v>10</v>
      </c>
      <c r="Q14" s="182" t="s">
        <v>129</v>
      </c>
    </row>
    <row r="15" spans="1:17" ht="15.75">
      <c r="A15" s="161">
        <v>5</v>
      </c>
      <c r="B15" s="162" t="s">
        <v>85</v>
      </c>
      <c r="C15" s="163">
        <v>33</v>
      </c>
      <c r="D15" s="164" t="s">
        <v>97</v>
      </c>
      <c r="E15" s="165" t="s">
        <v>48</v>
      </c>
      <c r="F15" s="166" t="s">
        <v>106</v>
      </c>
      <c r="G15" s="167">
        <v>7750</v>
      </c>
      <c r="H15" s="188">
        <v>4</v>
      </c>
      <c r="I15" s="167">
        <v>7277</v>
      </c>
      <c r="J15" s="188">
        <v>1</v>
      </c>
      <c r="K15" s="167">
        <v>2681</v>
      </c>
      <c r="L15" s="188">
        <v>5</v>
      </c>
      <c r="M15" s="168"/>
      <c r="N15" s="169">
        <f t="shared" si="0"/>
        <v>17708</v>
      </c>
      <c r="O15" s="169"/>
      <c r="P15" s="170">
        <f t="shared" si="1"/>
        <v>10</v>
      </c>
      <c r="Q15" s="182" t="s">
        <v>129</v>
      </c>
    </row>
    <row r="16" spans="1:17" ht="15.75">
      <c r="A16" s="171">
        <v>6</v>
      </c>
      <c r="B16" s="162" t="s">
        <v>107</v>
      </c>
      <c r="C16" s="163">
        <v>33</v>
      </c>
      <c r="D16" s="164" t="s">
        <v>104</v>
      </c>
      <c r="E16" s="165" t="s">
        <v>108</v>
      </c>
      <c r="F16" s="166" t="s">
        <v>37</v>
      </c>
      <c r="G16" s="167">
        <v>7612</v>
      </c>
      <c r="H16" s="188">
        <v>1</v>
      </c>
      <c r="I16" s="167">
        <v>7538</v>
      </c>
      <c r="J16" s="188">
        <v>1</v>
      </c>
      <c r="K16" s="167">
        <v>1117</v>
      </c>
      <c r="L16" s="188">
        <v>8</v>
      </c>
      <c r="M16" s="168"/>
      <c r="N16" s="169">
        <f t="shared" si="0"/>
        <v>16267</v>
      </c>
      <c r="O16" s="169"/>
      <c r="P16" s="170">
        <f t="shared" si="1"/>
        <v>10</v>
      </c>
      <c r="Q16" s="182" t="s">
        <v>129</v>
      </c>
    </row>
    <row r="17" spans="1:17" ht="15.75">
      <c r="A17" s="161">
        <v>7</v>
      </c>
      <c r="B17" s="162" t="s">
        <v>57</v>
      </c>
      <c r="C17" s="163">
        <v>86</v>
      </c>
      <c r="D17" s="164" t="s">
        <v>109</v>
      </c>
      <c r="E17" s="165" t="s">
        <v>110</v>
      </c>
      <c r="F17" s="166" t="s">
        <v>100</v>
      </c>
      <c r="G17" s="167">
        <v>5302</v>
      </c>
      <c r="H17" s="188">
        <v>3</v>
      </c>
      <c r="I17" s="167">
        <v>2751</v>
      </c>
      <c r="J17" s="188">
        <v>3</v>
      </c>
      <c r="K17" s="167">
        <v>6653</v>
      </c>
      <c r="L17" s="188">
        <v>4</v>
      </c>
      <c r="M17" s="168"/>
      <c r="N17" s="169">
        <f t="shared" si="0"/>
        <v>14706</v>
      </c>
      <c r="O17" s="169"/>
      <c r="P17" s="170">
        <f t="shared" si="1"/>
        <v>10</v>
      </c>
      <c r="Q17" s="182" t="s">
        <v>129</v>
      </c>
    </row>
    <row r="18" spans="1:17" ht="15.75">
      <c r="A18" s="171">
        <v>8</v>
      </c>
      <c r="B18" s="162" t="s">
        <v>88</v>
      </c>
      <c r="C18" s="163">
        <v>47</v>
      </c>
      <c r="D18" s="164" t="s">
        <v>111</v>
      </c>
      <c r="E18" s="165" t="s">
        <v>105</v>
      </c>
      <c r="F18" s="166" t="s">
        <v>109</v>
      </c>
      <c r="G18" s="167">
        <v>6044</v>
      </c>
      <c r="H18" s="188">
        <v>6</v>
      </c>
      <c r="I18" s="183">
        <v>2524</v>
      </c>
      <c r="J18" s="188">
        <v>4</v>
      </c>
      <c r="K18" s="167">
        <v>8312</v>
      </c>
      <c r="L18" s="188">
        <v>1</v>
      </c>
      <c r="M18" s="168"/>
      <c r="N18" s="169">
        <f t="shared" si="0"/>
        <v>16880</v>
      </c>
      <c r="O18" s="169"/>
      <c r="P18" s="170">
        <f t="shared" si="1"/>
        <v>11</v>
      </c>
      <c r="Q18" s="184" t="s">
        <v>129</v>
      </c>
    </row>
    <row r="19" spans="1:17" ht="15.75">
      <c r="A19" s="161">
        <v>9</v>
      </c>
      <c r="B19" s="162" t="s">
        <v>78</v>
      </c>
      <c r="C19" s="163">
        <v>23</v>
      </c>
      <c r="D19" s="164" t="s">
        <v>110</v>
      </c>
      <c r="E19" s="165" t="s">
        <v>112</v>
      </c>
      <c r="F19" s="166" t="s">
        <v>56</v>
      </c>
      <c r="G19" s="167">
        <v>2924</v>
      </c>
      <c r="H19" s="188">
        <v>2</v>
      </c>
      <c r="I19" s="183">
        <v>5852</v>
      </c>
      <c r="J19" s="188">
        <v>4</v>
      </c>
      <c r="K19" s="167">
        <v>5113</v>
      </c>
      <c r="L19" s="188">
        <v>5</v>
      </c>
      <c r="M19" s="168"/>
      <c r="N19" s="169">
        <f t="shared" si="0"/>
        <v>13889</v>
      </c>
      <c r="O19" s="169"/>
      <c r="P19" s="170">
        <f t="shared" si="1"/>
        <v>11</v>
      </c>
      <c r="Q19" s="184" t="s">
        <v>129</v>
      </c>
    </row>
    <row r="20" spans="1:17" ht="15.75">
      <c r="A20" s="171">
        <v>10</v>
      </c>
      <c r="B20" s="162" t="s">
        <v>59</v>
      </c>
      <c r="C20" s="163">
        <v>33</v>
      </c>
      <c r="D20" s="164" t="s">
        <v>105</v>
      </c>
      <c r="E20" s="165" t="s">
        <v>97</v>
      </c>
      <c r="F20" s="166" t="s">
        <v>115</v>
      </c>
      <c r="G20" s="167">
        <v>1732</v>
      </c>
      <c r="H20" s="188">
        <v>5</v>
      </c>
      <c r="I20" s="183">
        <v>3931</v>
      </c>
      <c r="J20" s="188">
        <v>4</v>
      </c>
      <c r="K20" s="167">
        <v>6094</v>
      </c>
      <c r="L20" s="188">
        <v>2</v>
      </c>
      <c r="M20" s="168"/>
      <c r="N20" s="169">
        <f t="shared" si="0"/>
        <v>11757</v>
      </c>
      <c r="O20" s="169"/>
      <c r="P20" s="170">
        <f t="shared" si="1"/>
        <v>11</v>
      </c>
      <c r="Q20" s="184" t="s">
        <v>129</v>
      </c>
    </row>
    <row r="21" spans="1:17" ht="15.75">
      <c r="A21" s="161">
        <v>11</v>
      </c>
      <c r="B21" s="162" t="s">
        <v>72</v>
      </c>
      <c r="C21" s="163">
        <v>23</v>
      </c>
      <c r="D21" s="164" t="s">
        <v>113</v>
      </c>
      <c r="E21" s="165" t="s">
        <v>114</v>
      </c>
      <c r="F21" s="166" t="s">
        <v>48</v>
      </c>
      <c r="G21" s="167">
        <v>4481</v>
      </c>
      <c r="H21" s="188">
        <v>7</v>
      </c>
      <c r="I21" s="183">
        <v>3600</v>
      </c>
      <c r="J21" s="188">
        <v>2</v>
      </c>
      <c r="K21" s="167">
        <v>4551</v>
      </c>
      <c r="L21" s="188">
        <v>3</v>
      </c>
      <c r="M21" s="168"/>
      <c r="N21" s="169">
        <f t="shared" si="0"/>
        <v>12632</v>
      </c>
      <c r="O21" s="169"/>
      <c r="P21" s="170">
        <f t="shared" si="1"/>
        <v>12</v>
      </c>
      <c r="Q21" s="184" t="s">
        <v>129</v>
      </c>
    </row>
    <row r="22" spans="1:17" ht="15.75">
      <c r="A22" s="96">
        <v>12</v>
      </c>
      <c r="B22" s="97" t="s">
        <v>70</v>
      </c>
      <c r="C22" s="98">
        <v>17</v>
      </c>
      <c r="D22" s="124" t="s">
        <v>114</v>
      </c>
      <c r="E22" s="125" t="s">
        <v>99</v>
      </c>
      <c r="F22" s="126" t="s">
        <v>116</v>
      </c>
      <c r="G22" s="99">
        <v>1867</v>
      </c>
      <c r="H22" s="189">
        <v>4</v>
      </c>
      <c r="I22" s="103">
        <v>4720</v>
      </c>
      <c r="J22" s="189">
        <v>7</v>
      </c>
      <c r="K22" s="99">
        <v>8016</v>
      </c>
      <c r="L22" s="189">
        <v>2</v>
      </c>
      <c r="M22" s="95"/>
      <c r="N22" s="100">
        <f t="shared" si="0"/>
        <v>14603</v>
      </c>
      <c r="O22" s="100"/>
      <c r="P22" s="101">
        <f t="shared" si="1"/>
        <v>13</v>
      </c>
      <c r="Q22" s="104" t="s">
        <v>130</v>
      </c>
    </row>
    <row r="23" spans="1:17" ht="15.75">
      <c r="A23" s="102">
        <v>13</v>
      </c>
      <c r="B23" s="97" t="s">
        <v>73</v>
      </c>
      <c r="C23" s="98">
        <v>23</v>
      </c>
      <c r="D23" s="124" t="s">
        <v>96</v>
      </c>
      <c r="E23" s="125" t="s">
        <v>113</v>
      </c>
      <c r="F23" s="126" t="s">
        <v>117</v>
      </c>
      <c r="G23" s="99">
        <v>7105</v>
      </c>
      <c r="H23" s="189">
        <v>1</v>
      </c>
      <c r="I23" s="103">
        <v>3580</v>
      </c>
      <c r="J23" s="189">
        <v>7</v>
      </c>
      <c r="K23" s="99">
        <v>3791</v>
      </c>
      <c r="L23" s="189">
        <v>5</v>
      </c>
      <c r="M23" s="95"/>
      <c r="N23" s="100">
        <f t="shared" si="0"/>
        <v>14476</v>
      </c>
      <c r="O23" s="100"/>
      <c r="P23" s="101">
        <f t="shared" si="1"/>
        <v>13</v>
      </c>
      <c r="Q23" s="104" t="s">
        <v>130</v>
      </c>
    </row>
    <row r="24" spans="1:17" ht="15.75">
      <c r="A24" s="96">
        <v>14</v>
      </c>
      <c r="B24" s="97" t="s">
        <v>118</v>
      </c>
      <c r="C24" s="98">
        <v>33</v>
      </c>
      <c r="D24" s="124" t="s">
        <v>119</v>
      </c>
      <c r="E24" s="125" t="s">
        <v>120</v>
      </c>
      <c r="F24" s="126" t="s">
        <v>121</v>
      </c>
      <c r="G24" s="99">
        <v>2356</v>
      </c>
      <c r="H24" s="189">
        <v>8</v>
      </c>
      <c r="I24" s="103">
        <v>6964</v>
      </c>
      <c r="J24" s="189">
        <v>3</v>
      </c>
      <c r="K24" s="99">
        <v>3367</v>
      </c>
      <c r="L24" s="189">
        <v>3</v>
      </c>
      <c r="M24" s="95"/>
      <c r="N24" s="100">
        <f t="shared" si="0"/>
        <v>12687</v>
      </c>
      <c r="O24" s="100"/>
      <c r="P24" s="101">
        <f t="shared" si="1"/>
        <v>14</v>
      </c>
      <c r="Q24" s="104" t="s">
        <v>130</v>
      </c>
    </row>
    <row r="25" spans="1:17" ht="15.75">
      <c r="A25" s="102">
        <v>15</v>
      </c>
      <c r="B25" s="97" t="s">
        <v>81</v>
      </c>
      <c r="C25" s="98">
        <v>23</v>
      </c>
      <c r="D25" s="124" t="s">
        <v>122</v>
      </c>
      <c r="E25" s="125" t="s">
        <v>115</v>
      </c>
      <c r="F25" s="126" t="s">
        <v>113</v>
      </c>
      <c r="G25" s="99">
        <v>1268</v>
      </c>
      <c r="H25" s="189">
        <v>6</v>
      </c>
      <c r="I25" s="103">
        <v>4922</v>
      </c>
      <c r="J25" s="189">
        <v>6</v>
      </c>
      <c r="K25" s="99">
        <v>7802</v>
      </c>
      <c r="L25" s="189">
        <v>3</v>
      </c>
      <c r="M25" s="95"/>
      <c r="N25" s="100">
        <f t="shared" si="0"/>
        <v>13992</v>
      </c>
      <c r="O25" s="100"/>
      <c r="P25" s="101">
        <f t="shared" si="1"/>
        <v>15</v>
      </c>
      <c r="Q25" s="104" t="s">
        <v>130</v>
      </c>
    </row>
    <row r="26" spans="1:17" ht="15.75">
      <c r="A26" s="96">
        <v>16</v>
      </c>
      <c r="B26" s="97" t="s">
        <v>76</v>
      </c>
      <c r="C26" s="98">
        <v>23</v>
      </c>
      <c r="D26" s="124" t="s">
        <v>117</v>
      </c>
      <c r="E26" s="125" t="s">
        <v>121</v>
      </c>
      <c r="F26" s="126" t="s">
        <v>123</v>
      </c>
      <c r="G26" s="99">
        <v>5354</v>
      </c>
      <c r="H26" s="189">
        <v>2</v>
      </c>
      <c r="I26" s="103">
        <v>1957</v>
      </c>
      <c r="J26" s="189">
        <v>5</v>
      </c>
      <c r="K26" s="99">
        <v>3710</v>
      </c>
      <c r="L26" s="189">
        <v>8</v>
      </c>
      <c r="M26" s="95"/>
      <c r="N26" s="100">
        <f t="shared" si="0"/>
        <v>11021</v>
      </c>
      <c r="O26" s="100"/>
      <c r="P26" s="101">
        <f t="shared" si="1"/>
        <v>15</v>
      </c>
      <c r="Q26" s="104" t="s">
        <v>130</v>
      </c>
    </row>
    <row r="27" spans="1:17" ht="15.75">
      <c r="A27" s="102">
        <v>17</v>
      </c>
      <c r="B27" s="97" t="s">
        <v>124</v>
      </c>
      <c r="C27" s="98">
        <v>23</v>
      </c>
      <c r="D27" s="124" t="s">
        <v>108</v>
      </c>
      <c r="E27" s="125" t="s">
        <v>106</v>
      </c>
      <c r="F27" s="126" t="s">
        <v>125</v>
      </c>
      <c r="G27" s="99">
        <v>10270</v>
      </c>
      <c r="H27" s="189">
        <v>3</v>
      </c>
      <c r="I27" s="103">
        <v>858</v>
      </c>
      <c r="J27" s="189">
        <v>7</v>
      </c>
      <c r="K27" s="99">
        <v>2481</v>
      </c>
      <c r="L27" s="189">
        <v>6</v>
      </c>
      <c r="M27" s="95"/>
      <c r="N27" s="100">
        <f t="shared" si="0"/>
        <v>13609</v>
      </c>
      <c r="O27" s="100"/>
      <c r="P27" s="101">
        <f t="shared" si="1"/>
        <v>16</v>
      </c>
      <c r="Q27" s="104" t="s">
        <v>130</v>
      </c>
    </row>
    <row r="28" spans="1:17" ht="15.75">
      <c r="A28" s="96">
        <v>18</v>
      </c>
      <c r="B28" s="97" t="s">
        <v>67</v>
      </c>
      <c r="C28" s="98">
        <v>16</v>
      </c>
      <c r="D28" s="124" t="s">
        <v>126</v>
      </c>
      <c r="E28" s="125" t="s">
        <v>103</v>
      </c>
      <c r="F28" s="126" t="s">
        <v>101</v>
      </c>
      <c r="G28" s="99">
        <v>922</v>
      </c>
      <c r="H28" s="189">
        <v>8</v>
      </c>
      <c r="I28" s="103">
        <v>3882</v>
      </c>
      <c r="J28" s="189">
        <v>5</v>
      </c>
      <c r="K28" s="99">
        <v>4146</v>
      </c>
      <c r="L28" s="189">
        <v>4</v>
      </c>
      <c r="M28" s="95"/>
      <c r="N28" s="100">
        <f t="shared" si="0"/>
        <v>8950</v>
      </c>
      <c r="O28" s="100"/>
      <c r="P28" s="101">
        <f t="shared" si="1"/>
        <v>17</v>
      </c>
      <c r="Q28" s="104" t="s">
        <v>130</v>
      </c>
    </row>
    <row r="29" spans="1:17" ht="15.75">
      <c r="A29" s="102">
        <v>19</v>
      </c>
      <c r="B29" s="97" t="s">
        <v>90</v>
      </c>
      <c r="C29" s="98">
        <v>40</v>
      </c>
      <c r="D29" s="124" t="s">
        <v>123</v>
      </c>
      <c r="E29" s="125" t="s">
        <v>122</v>
      </c>
      <c r="F29" s="126" t="s">
        <v>95</v>
      </c>
      <c r="G29" s="99">
        <v>10869</v>
      </c>
      <c r="H29" s="189">
        <v>2</v>
      </c>
      <c r="I29" s="103">
        <v>603</v>
      </c>
      <c r="J29" s="189">
        <v>8.1</v>
      </c>
      <c r="K29" s="99">
        <v>2394</v>
      </c>
      <c r="L29" s="189">
        <v>7</v>
      </c>
      <c r="M29" s="95"/>
      <c r="N29" s="100">
        <f t="shared" si="0"/>
        <v>13866</v>
      </c>
      <c r="O29" s="100"/>
      <c r="P29" s="101">
        <f t="shared" si="1"/>
        <v>17.1</v>
      </c>
      <c r="Q29" s="104" t="s">
        <v>130</v>
      </c>
    </row>
    <row r="30" spans="1:17" ht="15.75">
      <c r="A30" s="96">
        <v>20</v>
      </c>
      <c r="B30" s="97" t="s">
        <v>64</v>
      </c>
      <c r="C30" s="98">
        <v>23</v>
      </c>
      <c r="D30" s="124" t="s">
        <v>102</v>
      </c>
      <c r="E30" s="125" t="s">
        <v>125</v>
      </c>
      <c r="F30" s="126" t="s">
        <v>119</v>
      </c>
      <c r="G30" s="99">
        <v>2566</v>
      </c>
      <c r="H30" s="189">
        <v>3</v>
      </c>
      <c r="I30" s="103">
        <v>3470</v>
      </c>
      <c r="J30" s="189">
        <v>8</v>
      </c>
      <c r="K30" s="99">
        <v>4426</v>
      </c>
      <c r="L30" s="189">
        <v>7</v>
      </c>
      <c r="M30" s="95"/>
      <c r="N30" s="100">
        <f t="shared" si="0"/>
        <v>10462</v>
      </c>
      <c r="O30" s="100"/>
      <c r="P30" s="101">
        <f t="shared" si="1"/>
        <v>18</v>
      </c>
      <c r="Q30" s="104" t="s">
        <v>130</v>
      </c>
    </row>
    <row r="31" spans="1:17" ht="15.75">
      <c r="A31" s="102">
        <v>21</v>
      </c>
      <c r="B31" s="97" t="s">
        <v>62</v>
      </c>
      <c r="C31" s="98">
        <v>79</v>
      </c>
      <c r="D31" s="124" t="s">
        <v>125</v>
      </c>
      <c r="E31" s="125" t="s">
        <v>123</v>
      </c>
      <c r="F31" s="126" t="s">
        <v>110</v>
      </c>
      <c r="G31" s="99">
        <v>4516</v>
      </c>
      <c r="H31" s="189">
        <v>4</v>
      </c>
      <c r="I31" s="103">
        <v>2328</v>
      </c>
      <c r="J31" s="189">
        <v>8</v>
      </c>
      <c r="K31" s="99">
        <v>1173</v>
      </c>
      <c r="L31" s="189">
        <v>6.5</v>
      </c>
      <c r="M31" s="95"/>
      <c r="N31" s="100">
        <f t="shared" si="0"/>
        <v>8017</v>
      </c>
      <c r="O31" s="100"/>
      <c r="P31" s="101">
        <f t="shared" si="1"/>
        <v>18.5</v>
      </c>
      <c r="Q31" s="104" t="s">
        <v>130</v>
      </c>
    </row>
    <row r="32" spans="1:17" ht="15.75">
      <c r="A32" s="96">
        <v>22</v>
      </c>
      <c r="B32" s="97" t="s">
        <v>65</v>
      </c>
      <c r="C32" s="98">
        <v>17</v>
      </c>
      <c r="D32" s="124" t="s">
        <v>121</v>
      </c>
      <c r="E32" s="125" t="s">
        <v>56</v>
      </c>
      <c r="F32" s="126" t="s">
        <v>99</v>
      </c>
      <c r="G32" s="99">
        <v>388</v>
      </c>
      <c r="H32" s="189">
        <v>8.1</v>
      </c>
      <c r="I32" s="103">
        <v>4927</v>
      </c>
      <c r="J32" s="189">
        <v>3</v>
      </c>
      <c r="K32" s="99">
        <v>2311</v>
      </c>
      <c r="L32" s="189">
        <v>8</v>
      </c>
      <c r="M32" s="95"/>
      <c r="N32" s="100">
        <f t="shared" si="0"/>
        <v>7626</v>
      </c>
      <c r="O32" s="100"/>
      <c r="P32" s="101">
        <f t="shared" si="1"/>
        <v>19.1</v>
      </c>
      <c r="Q32" s="104" t="s">
        <v>130</v>
      </c>
    </row>
    <row r="33" spans="1:17" ht="15.75">
      <c r="A33" s="102">
        <v>23</v>
      </c>
      <c r="B33" s="97" t="s">
        <v>91</v>
      </c>
      <c r="C33" s="98">
        <v>23</v>
      </c>
      <c r="D33" s="124" t="s">
        <v>112</v>
      </c>
      <c r="E33" s="125" t="s">
        <v>111</v>
      </c>
      <c r="F33" s="126" t="s">
        <v>122</v>
      </c>
      <c r="G33" s="99">
        <v>4192</v>
      </c>
      <c r="H33" s="189">
        <v>7</v>
      </c>
      <c r="I33" s="103">
        <v>3638</v>
      </c>
      <c r="J33" s="189">
        <v>6</v>
      </c>
      <c r="K33" s="99">
        <v>1173</v>
      </c>
      <c r="L33" s="189">
        <v>6.5</v>
      </c>
      <c r="M33" s="95"/>
      <c r="N33" s="100">
        <f t="shared" si="0"/>
        <v>9003</v>
      </c>
      <c r="O33" s="100"/>
      <c r="P33" s="101">
        <f t="shared" si="1"/>
        <v>19.5</v>
      </c>
      <c r="Q33" s="104" t="s">
        <v>130</v>
      </c>
    </row>
    <row r="34" spans="1:17" ht="15.75">
      <c r="A34" s="96">
        <v>24</v>
      </c>
      <c r="B34" s="97" t="s">
        <v>92</v>
      </c>
      <c r="C34" s="98">
        <v>23</v>
      </c>
      <c r="D34" s="124" t="s">
        <v>101</v>
      </c>
      <c r="E34" s="125" t="s">
        <v>37</v>
      </c>
      <c r="F34" s="126" t="s">
        <v>111</v>
      </c>
      <c r="G34" s="99">
        <v>2114</v>
      </c>
      <c r="H34" s="189">
        <v>8.2</v>
      </c>
      <c r="I34" s="103">
        <v>646</v>
      </c>
      <c r="J34" s="189">
        <v>8</v>
      </c>
      <c r="K34" s="99">
        <v>4636</v>
      </c>
      <c r="L34" s="189">
        <v>6</v>
      </c>
      <c r="M34" s="95"/>
      <c r="N34" s="100">
        <f t="shared" si="0"/>
        <v>7396</v>
      </c>
      <c r="O34" s="100"/>
      <c r="P34" s="101">
        <f t="shared" si="1"/>
        <v>22.2</v>
      </c>
      <c r="Q34" s="104" t="s">
        <v>130</v>
      </c>
    </row>
    <row r="35" spans="1:17" ht="15.75">
      <c r="A35" s="102">
        <v>25</v>
      </c>
      <c r="B35" s="97" t="s">
        <v>69</v>
      </c>
      <c r="C35" s="98">
        <v>16</v>
      </c>
      <c r="D35" s="124" t="s">
        <v>48</v>
      </c>
      <c r="E35" s="125" t="s">
        <v>126</v>
      </c>
      <c r="F35" s="126" t="s">
        <v>108</v>
      </c>
      <c r="G35" s="99">
        <v>3295</v>
      </c>
      <c r="H35" s="189">
        <v>8</v>
      </c>
      <c r="I35" s="103">
        <v>1304</v>
      </c>
      <c r="J35" s="189">
        <v>6</v>
      </c>
      <c r="K35" s="99">
        <v>2567</v>
      </c>
      <c r="L35" s="189">
        <v>8.2</v>
      </c>
      <c r="M35" s="95"/>
      <c r="N35" s="100">
        <f t="shared" si="0"/>
        <v>7166</v>
      </c>
      <c r="O35" s="100"/>
      <c r="P35" s="101">
        <f t="shared" si="1"/>
        <v>22.2</v>
      </c>
      <c r="Q35" s="104" t="s">
        <v>130</v>
      </c>
    </row>
    <row r="36" spans="1:17" ht="15.75">
      <c r="A36" s="96">
        <v>26</v>
      </c>
      <c r="B36" s="97" t="s">
        <v>77</v>
      </c>
      <c r="C36" s="98">
        <v>23</v>
      </c>
      <c r="D36" s="124" t="s">
        <v>106</v>
      </c>
      <c r="E36" s="125" t="s">
        <v>117</v>
      </c>
      <c r="F36" s="126" t="s">
        <v>56</v>
      </c>
      <c r="G36" s="99">
        <v>1139</v>
      </c>
      <c r="H36" s="189">
        <v>7</v>
      </c>
      <c r="I36" s="103">
        <v>2661</v>
      </c>
      <c r="J36" s="189">
        <v>8.1</v>
      </c>
      <c r="K36" s="99">
        <v>2726</v>
      </c>
      <c r="L36" s="189">
        <v>8.1</v>
      </c>
      <c r="M36" s="95"/>
      <c r="N36" s="100">
        <f t="shared" si="0"/>
        <v>6526</v>
      </c>
      <c r="O36" s="100"/>
      <c r="P36" s="101">
        <f t="shared" si="1"/>
        <v>23.2</v>
      </c>
      <c r="Q36" s="104" t="s">
        <v>130</v>
      </c>
    </row>
    <row r="37" spans="1:17" ht="15.75">
      <c r="A37" s="4"/>
      <c r="B37" s="1"/>
      <c r="C37" s="3"/>
      <c r="D37" s="121"/>
      <c r="E37" s="122"/>
      <c r="F37" s="121"/>
      <c r="G37" s="106"/>
      <c r="H37" s="107"/>
      <c r="I37" s="106"/>
      <c r="J37" s="1"/>
      <c r="K37" s="106"/>
      <c r="L37" s="107"/>
      <c r="M37" s="107"/>
      <c r="N37" s="1"/>
      <c r="O37" s="4"/>
      <c r="P37" s="4"/>
      <c r="Q37" s="1"/>
    </row>
    <row r="38" spans="1:16" ht="15.75">
      <c r="A38" s="4"/>
      <c r="B38" s="108"/>
      <c r="D38" s="122"/>
      <c r="E38" s="122"/>
      <c r="F38" s="127"/>
      <c r="G38" s="75"/>
      <c r="H38" s="75"/>
      <c r="I38" s="75"/>
      <c r="J38" s="75"/>
      <c r="K38" s="75"/>
      <c r="L38" s="75"/>
      <c r="M38" s="75"/>
      <c r="N38" s="75"/>
      <c r="O38" s="75"/>
      <c r="P38" s="4"/>
    </row>
    <row r="39" spans="1:16" ht="15.75">
      <c r="A39" s="4"/>
      <c r="B39" s="108"/>
      <c r="D39" s="122"/>
      <c r="E39" s="122"/>
      <c r="F39" s="127"/>
      <c r="G39" s="75"/>
      <c r="H39" s="75"/>
      <c r="I39" s="75"/>
      <c r="J39" s="75"/>
      <c r="K39" s="75"/>
      <c r="L39" s="75"/>
      <c r="M39" s="75"/>
      <c r="N39" s="75"/>
      <c r="O39" s="75"/>
      <c r="P39" s="4"/>
    </row>
    <row r="41" spans="1:16" ht="15.75">
      <c r="A41" s="4"/>
      <c r="B41" s="155"/>
      <c r="C41" s="156"/>
      <c r="D41" s="157"/>
      <c r="E41" s="157"/>
      <c r="F41" s="158"/>
      <c r="G41" s="159"/>
      <c r="H41" s="159"/>
      <c r="I41" s="159"/>
      <c r="J41" s="159"/>
      <c r="K41" s="159"/>
      <c r="L41" s="159"/>
      <c r="M41" s="159"/>
      <c r="N41" s="159"/>
      <c r="O41" s="75"/>
      <c r="P41" s="4"/>
    </row>
    <row r="42" spans="1:16" ht="15.75">
      <c r="A42" s="4"/>
      <c r="B42" s="155"/>
      <c r="C42" s="156"/>
      <c r="D42" s="157"/>
      <c r="E42" s="157"/>
      <c r="F42" s="158"/>
      <c r="G42" s="159"/>
      <c r="H42" s="159"/>
      <c r="I42" s="159"/>
      <c r="J42" s="159"/>
      <c r="K42" s="159"/>
      <c r="L42" s="159"/>
      <c r="M42" s="159"/>
      <c r="N42" s="159"/>
      <c r="O42" s="75"/>
      <c r="P42" s="4"/>
    </row>
    <row r="43" spans="2:14" ht="15.75">
      <c r="B43" s="156"/>
      <c r="C43" s="156"/>
      <c r="D43" s="160"/>
      <c r="E43" s="160"/>
      <c r="F43" s="160"/>
      <c r="G43" s="156"/>
      <c r="H43" s="156"/>
      <c r="I43" s="156"/>
      <c r="J43" s="156"/>
      <c r="K43" s="156"/>
      <c r="L43" s="156"/>
      <c r="M43" s="156"/>
      <c r="N43" s="156"/>
    </row>
    <row r="44" spans="1:16" ht="15.75">
      <c r="A44" s="4"/>
      <c r="B44" s="155"/>
      <c r="C44" s="156"/>
      <c r="D44" s="157"/>
      <c r="E44" s="157"/>
      <c r="F44" s="158"/>
      <c r="G44" s="159"/>
      <c r="H44" s="159"/>
      <c r="I44" s="159"/>
      <c r="J44" s="159"/>
      <c r="K44" s="159"/>
      <c r="L44" s="159"/>
      <c r="M44" s="159"/>
      <c r="N44" s="159"/>
      <c r="O44" s="75"/>
      <c r="P44" s="4"/>
    </row>
    <row r="45" spans="1:16" ht="15.75">
      <c r="A45" s="4"/>
      <c r="B45" s="155"/>
      <c r="C45" s="156"/>
      <c r="D45" s="157"/>
      <c r="E45" s="157"/>
      <c r="F45" s="158"/>
      <c r="G45" s="159"/>
      <c r="H45" s="159"/>
      <c r="I45" s="159"/>
      <c r="J45" s="159"/>
      <c r="K45" s="159"/>
      <c r="L45" s="159"/>
      <c r="M45" s="159"/>
      <c r="N45" s="159"/>
      <c r="O45" s="75"/>
      <c r="P45" s="4"/>
    </row>
    <row r="46" spans="2:14" ht="15.75">
      <c r="B46" s="156"/>
      <c r="C46" s="156"/>
      <c r="D46" s="160"/>
      <c r="E46" s="160"/>
      <c r="F46" s="160"/>
      <c r="G46" s="156"/>
      <c r="H46" s="156"/>
      <c r="I46" s="156"/>
      <c r="J46" s="156"/>
      <c r="K46" s="156"/>
      <c r="L46" s="156"/>
      <c r="M46" s="156"/>
      <c r="N46" s="156"/>
    </row>
    <row r="47" spans="1:16" ht="15.75">
      <c r="A47" s="4"/>
      <c r="B47" s="155"/>
      <c r="C47" s="156"/>
      <c r="D47" s="157"/>
      <c r="E47" s="157"/>
      <c r="F47" s="158"/>
      <c r="G47" s="159"/>
      <c r="H47" s="159"/>
      <c r="I47" s="159"/>
      <c r="J47" s="159"/>
      <c r="K47" s="159"/>
      <c r="L47" s="159"/>
      <c r="M47" s="159"/>
      <c r="N47" s="159"/>
      <c r="O47" s="75"/>
      <c r="P47" s="4"/>
    </row>
    <row r="48" spans="1:16" ht="15.75">
      <c r="A48" s="4"/>
      <c r="B48" s="155"/>
      <c r="C48" s="156"/>
      <c r="D48" s="157"/>
      <c r="E48" s="157"/>
      <c r="F48" s="158"/>
      <c r="G48" s="159"/>
      <c r="H48" s="159"/>
      <c r="I48" s="159"/>
      <c r="J48" s="159"/>
      <c r="K48" s="159"/>
      <c r="L48" s="159"/>
      <c r="M48" s="159"/>
      <c r="N48" s="159"/>
      <c r="O48" s="75"/>
      <c r="P48" s="4"/>
    </row>
  </sheetData>
  <sheetProtection/>
  <mergeCells count="6">
    <mergeCell ref="C3:Q3"/>
    <mergeCell ref="C4:Q4"/>
    <mergeCell ref="C7:Q7"/>
    <mergeCell ref="Q9:Q10"/>
    <mergeCell ref="K9:L9"/>
    <mergeCell ref="C6:Q6"/>
  </mergeCells>
  <conditionalFormatting sqref="Q11:Q36">
    <cfRule type="cellIs" priority="1" dxfId="3" operator="equal" stopIfTrue="1">
      <formula>"A"</formula>
    </cfRule>
    <cfRule type="cellIs" priority="2" dxfId="4" operator="equal" stopIfTrue="1">
      <formula>"D"</formula>
    </cfRule>
    <cfRule type="cellIs" priority="3" dxfId="5" operator="equal" stopIfTrue="1">
      <formula>"R"</formula>
    </cfRule>
    <cfRule type="cellIs" priority="4" dxfId="6" operator="equal" stopIfTrue="1">
      <formula>"M"</formula>
    </cfRule>
  </conditionalFormatting>
  <dataValidations count="1">
    <dataValidation type="list" allowBlank="1" showInputMessage="1" showErrorMessage="1" sqref="Q11:Q36">
      <formula1>"M,R,D,A"</formula1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7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1"/>
  <sheetViews>
    <sheetView zoomScalePageLayoutView="0" workbookViewId="0" topLeftCell="A1">
      <selection activeCell="L16" sqref="L16"/>
    </sheetView>
  </sheetViews>
  <sheetFormatPr defaultColWidth="11.00390625" defaultRowHeight="15.75"/>
  <sheetData>
    <row r="2" spans="2:4" ht="23.25">
      <c r="B2" s="109" t="s">
        <v>27</v>
      </c>
      <c r="C2" s="109" t="s">
        <v>28</v>
      </c>
      <c r="D2" s="109" t="s">
        <v>29</v>
      </c>
    </row>
    <row r="3" spans="2:4" ht="23.25">
      <c r="B3" s="109" t="s">
        <v>30</v>
      </c>
      <c r="C3" s="109" t="s">
        <v>31</v>
      </c>
      <c r="D3" s="109" t="s">
        <v>32</v>
      </c>
    </row>
    <row r="4" spans="2:4" ht="23.25">
      <c r="B4" s="109" t="s">
        <v>33</v>
      </c>
      <c r="C4" s="109" t="s">
        <v>34</v>
      </c>
      <c r="D4" s="109" t="s">
        <v>35</v>
      </c>
    </row>
    <row r="5" spans="2:4" ht="23.25">
      <c r="B5" s="109" t="s">
        <v>36</v>
      </c>
      <c r="C5" s="109" t="s">
        <v>37</v>
      </c>
      <c r="D5" s="109" t="s">
        <v>34</v>
      </c>
    </row>
    <row r="6" spans="2:4" ht="23.25">
      <c r="B6" s="109" t="s">
        <v>38</v>
      </c>
      <c r="C6" s="109" t="s">
        <v>29</v>
      </c>
      <c r="D6" s="109" t="s">
        <v>39</v>
      </c>
    </row>
    <row r="7" spans="2:4" ht="23.25">
      <c r="B7" s="109" t="s">
        <v>40</v>
      </c>
      <c r="C7" s="109" t="s">
        <v>41</v>
      </c>
      <c r="D7" s="109" t="s">
        <v>37</v>
      </c>
    </row>
    <row r="8" spans="2:4" ht="23.25">
      <c r="B8" s="109" t="s">
        <v>42</v>
      </c>
      <c r="C8" s="109" t="s">
        <v>39</v>
      </c>
      <c r="D8" s="109" t="s">
        <v>43</v>
      </c>
    </row>
    <row r="9" spans="2:4" ht="23.25">
      <c r="B9" s="109" t="s">
        <v>44</v>
      </c>
      <c r="C9" s="109" t="s">
        <v>45</v>
      </c>
      <c r="D9" s="109" t="s">
        <v>46</v>
      </c>
    </row>
    <row r="10" spans="2:4" ht="23.25">
      <c r="B10" s="109" t="s">
        <v>47</v>
      </c>
      <c r="C10" s="109" t="s">
        <v>46</v>
      </c>
      <c r="D10" s="109" t="s">
        <v>28</v>
      </c>
    </row>
    <row r="11" spans="2:4" ht="23.25">
      <c r="B11" s="109" t="s">
        <v>48</v>
      </c>
      <c r="C11" s="109" t="s">
        <v>32</v>
      </c>
      <c r="D11" s="109" t="s">
        <v>41</v>
      </c>
    </row>
    <row r="12" spans="2:4" ht="23.25">
      <c r="B12" s="109" t="s">
        <v>49</v>
      </c>
      <c r="C12" s="109" t="s">
        <v>40</v>
      </c>
      <c r="D12" s="109" t="s">
        <v>50</v>
      </c>
    </row>
    <row r="13" spans="2:4" ht="23.25">
      <c r="B13" s="109" t="s">
        <v>46</v>
      </c>
      <c r="C13" s="109" t="s">
        <v>35</v>
      </c>
      <c r="D13" s="109" t="s">
        <v>42</v>
      </c>
    </row>
    <row r="14" spans="2:4" ht="23.25">
      <c r="B14" s="109" t="s">
        <v>41</v>
      </c>
      <c r="C14" s="109" t="s">
        <v>51</v>
      </c>
      <c r="D14" s="109" t="s">
        <v>47</v>
      </c>
    </row>
    <row r="15" spans="2:4" ht="23.25">
      <c r="B15" s="109" t="s">
        <v>43</v>
      </c>
      <c r="C15" s="109" t="s">
        <v>48</v>
      </c>
      <c r="D15" s="109" t="s">
        <v>51</v>
      </c>
    </row>
    <row r="16" spans="2:4" ht="23.25">
      <c r="B16" s="109" t="s">
        <v>34</v>
      </c>
      <c r="C16" s="109" t="s">
        <v>50</v>
      </c>
      <c r="D16" s="109" t="s">
        <v>27</v>
      </c>
    </row>
    <row r="17" spans="2:4" ht="23.25">
      <c r="B17" s="109" t="s">
        <v>52</v>
      </c>
      <c r="C17" s="109" t="s">
        <v>53</v>
      </c>
      <c r="D17" s="109" t="s">
        <v>48</v>
      </c>
    </row>
    <row r="18" spans="2:4" ht="23.25">
      <c r="B18" s="109" t="s">
        <v>54</v>
      </c>
      <c r="C18" s="109" t="s">
        <v>27</v>
      </c>
      <c r="D18" s="109" t="s">
        <v>45</v>
      </c>
    </row>
    <row r="19" spans="2:4" ht="23.25">
      <c r="B19" s="109" t="s">
        <v>29</v>
      </c>
      <c r="C19" s="109" t="s">
        <v>36</v>
      </c>
      <c r="D19" s="109" t="s">
        <v>55</v>
      </c>
    </row>
    <row r="20" spans="2:4" ht="23.25">
      <c r="B20" s="109" t="s">
        <v>31</v>
      </c>
      <c r="C20" s="109" t="s">
        <v>55</v>
      </c>
      <c r="D20" s="109" t="s">
        <v>40</v>
      </c>
    </row>
    <row r="21" spans="2:4" ht="23.25">
      <c r="B21" s="109" t="s">
        <v>56</v>
      </c>
      <c r="C21" s="109" t="s">
        <v>42</v>
      </c>
      <c r="D21" s="109" t="s">
        <v>53</v>
      </c>
    </row>
    <row r="22" spans="2:4" ht="23.25">
      <c r="B22" s="109" t="s">
        <v>39</v>
      </c>
      <c r="C22" s="109" t="s">
        <v>52</v>
      </c>
      <c r="D22" s="109" t="s">
        <v>44</v>
      </c>
    </row>
    <row r="23" spans="2:4" ht="23.25">
      <c r="B23" s="109" t="s">
        <v>55</v>
      </c>
      <c r="C23" s="109" t="s">
        <v>47</v>
      </c>
      <c r="D23" s="109" t="s">
        <v>54</v>
      </c>
    </row>
    <row r="24" spans="2:4" ht="23.25">
      <c r="B24" s="109" t="s">
        <v>53</v>
      </c>
      <c r="C24" s="109" t="s">
        <v>38</v>
      </c>
      <c r="D24" s="109" t="s">
        <v>31</v>
      </c>
    </row>
    <row r="25" spans="2:4" ht="23.25">
      <c r="B25" s="109" t="s">
        <v>45</v>
      </c>
      <c r="C25" s="109" t="s">
        <v>56</v>
      </c>
      <c r="D25" s="109" t="s">
        <v>38</v>
      </c>
    </row>
    <row r="26" spans="2:4" ht="23.25">
      <c r="B26" s="109" t="s">
        <v>51</v>
      </c>
      <c r="C26" s="109" t="s">
        <v>44</v>
      </c>
      <c r="D26" s="109" t="s">
        <v>49</v>
      </c>
    </row>
    <row r="27" spans="2:4" ht="23.25">
      <c r="B27" s="109" t="s">
        <v>28</v>
      </c>
      <c r="C27" s="109" t="s">
        <v>33</v>
      </c>
      <c r="D27" s="109" t="s">
        <v>56</v>
      </c>
    </row>
    <row r="28" spans="2:4" ht="23.25">
      <c r="B28" s="109" t="s">
        <v>32</v>
      </c>
      <c r="C28" s="109" t="s">
        <v>49</v>
      </c>
      <c r="D28" s="109" t="s">
        <v>36</v>
      </c>
    </row>
    <row r="29" spans="2:4" ht="23.25">
      <c r="B29" s="109" t="s">
        <v>50</v>
      </c>
      <c r="C29" s="109" t="s">
        <v>43</v>
      </c>
      <c r="D29" s="109" t="s">
        <v>30</v>
      </c>
    </row>
    <row r="30" spans="2:4" ht="23.25">
      <c r="B30" s="109" t="s">
        <v>35</v>
      </c>
      <c r="C30" s="109" t="s">
        <v>30</v>
      </c>
      <c r="D30" s="109" t="s">
        <v>52</v>
      </c>
    </row>
    <row r="31" spans="2:4" ht="23.25">
      <c r="B31" s="109" t="s">
        <v>37</v>
      </c>
      <c r="C31" s="109" t="s">
        <v>54</v>
      </c>
      <c r="D31" s="109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MARTET</dc:creator>
  <cp:keywords/>
  <dc:description/>
  <cp:lastModifiedBy>Philippe Auriault</cp:lastModifiedBy>
  <cp:lastPrinted>2023-10-16T16:43:10Z</cp:lastPrinted>
  <dcterms:created xsi:type="dcterms:W3CDTF">2023-10-08T05:30:39Z</dcterms:created>
  <dcterms:modified xsi:type="dcterms:W3CDTF">2023-10-16T17:04:19Z</dcterms:modified>
  <cp:category/>
  <cp:version/>
  <cp:contentType/>
  <cp:contentStatus/>
</cp:coreProperties>
</file>